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firstSheet="4" activeTab="10"/>
  </bookViews>
  <sheets>
    <sheet name="氏名" sheetId="1" r:id="rId1"/>
    <sheet name="コード" sheetId="2" state="hidden" r:id="rId2"/>
    <sheet name="選択画面" sheetId="3" state="hidden" r:id="rId3"/>
    <sheet name="選択画面2" sheetId="4" state="hidden" r:id="rId4"/>
    <sheet name="マクロの設定Ａ" sheetId="5" r:id="rId5"/>
    <sheet name="説明書" sheetId="6" r:id="rId6"/>
    <sheet name="例文ｼｰﾄ" sheetId="7" state="hidden" r:id="rId7"/>
    <sheet name="マクロの設定" sheetId="8" r:id="rId8"/>
    <sheet name="追加" sheetId="9" r:id="rId9"/>
    <sheet name="日時確認" sheetId="10" state="hidden" r:id="rId10"/>
    <sheet name="Sheet1" sheetId="11" r:id="rId11"/>
  </sheets>
  <externalReferences>
    <externalReference r:id="rId14"/>
  </externalReferences>
  <definedNames>
    <definedName name="_xlfn.CONCAT" hidden="1">#NAME?</definedName>
    <definedName name="CRITERIA" localSheetId="6">'例文ｼｰﾄ'!$D$2:$D$3</definedName>
    <definedName name="DATABASE" localSheetId="6">'例文ｼｰﾄ'!$A$1:$B$451</definedName>
    <definedName name="EXTRACT" localSheetId="6">'例文ｼｰﾄ'!$D$10:$E$2000</definedName>
    <definedName name="出FO" localSheetId="4">[1]!出FO</definedName>
    <definedName name="出FO">[1]!出FO</definedName>
    <definedName name="出席OK" localSheetId="4">[1]!出席OK</definedName>
    <definedName name="出席OK">[1]!出席OK</definedName>
  </definedNames>
  <calcPr fullCalcOnLoad="1"/>
</workbook>
</file>

<file path=xl/sharedStrings.xml><?xml version="1.0" encoding="utf-8"?>
<sst xmlns="http://schemas.openxmlformats.org/spreadsheetml/2006/main" count="3217" uniqueCount="2142">
  <si>
    <t>010100000000000</t>
  </si>
  <si>
    <t>010100000000001</t>
  </si>
  <si>
    <t>010110010000111</t>
  </si>
  <si>
    <t>011110010000000</t>
  </si>
  <si>
    <t>010101010001110</t>
  </si>
  <si>
    <t>011001110101010</t>
  </si>
  <si>
    <t>000011101011000</t>
  </si>
  <si>
    <t>011111100001000</t>
  </si>
  <si>
    <t>010001100010001</t>
  </si>
  <si>
    <t>010000000000001</t>
  </si>
  <si>
    <t>001000100000011</t>
  </si>
  <si>
    <t>010000001101001</t>
  </si>
  <si>
    <t>010000001010001</t>
  </si>
  <si>
    <t>011001000000001</t>
  </si>
  <si>
    <t>011000010000100</t>
  </si>
  <si>
    <t>011000110100100</t>
  </si>
  <si>
    <t>000011000011000</t>
  </si>
  <si>
    <t>001001100000001</t>
  </si>
  <si>
    <t>001000011000111</t>
  </si>
  <si>
    <t>001000010000100</t>
  </si>
  <si>
    <t>010000101000001</t>
  </si>
  <si>
    <t>000000100011001</t>
  </si>
  <si>
    <t>000000101010001</t>
  </si>
  <si>
    <t>010100000000010</t>
  </si>
  <si>
    <t>010101000000000</t>
  </si>
  <si>
    <t>001000000001000</t>
  </si>
  <si>
    <t>000011001011001</t>
  </si>
  <si>
    <t>001001000011000</t>
  </si>
  <si>
    <t>000001111001011</t>
  </si>
  <si>
    <t>010111000001000</t>
  </si>
  <si>
    <t>011011001001000</t>
  </si>
  <si>
    <t>000001001011001</t>
  </si>
  <si>
    <t>010000000001001</t>
  </si>
  <si>
    <t>000110000011000</t>
  </si>
  <si>
    <t>011000001001001</t>
  </si>
  <si>
    <t>000000000000010</t>
  </si>
  <si>
    <t>000100010000000</t>
  </si>
  <si>
    <t>000000000000001</t>
  </si>
  <si>
    <t>010000000000000</t>
  </si>
  <si>
    <t>000000100100001</t>
  </si>
  <si>
    <t>100010010010001</t>
  </si>
  <si>
    <t>011010010000100</t>
  </si>
  <si>
    <t>010001000001000</t>
  </si>
  <si>
    <t>111110100100000</t>
  </si>
  <si>
    <t>101010000100000</t>
  </si>
  <si>
    <t>010011011001101</t>
  </si>
  <si>
    <t>101011000011001</t>
  </si>
  <si>
    <t>110101110010101</t>
  </si>
  <si>
    <t>001001101110001</t>
  </si>
  <si>
    <t>001101011010100</t>
  </si>
  <si>
    <t>101100010000111</t>
  </si>
  <si>
    <t>110100000010001</t>
  </si>
  <si>
    <t>101010000010000</t>
  </si>
  <si>
    <t>100010000010001</t>
  </si>
  <si>
    <t>100100101100001</t>
  </si>
  <si>
    <t>111101011000111</t>
  </si>
  <si>
    <t>110001011010001</t>
  </si>
  <si>
    <t>101001000000000</t>
  </si>
  <si>
    <t>101001001000001</t>
  </si>
  <si>
    <t>100000100100001</t>
  </si>
  <si>
    <t>100000000011000</t>
  </si>
  <si>
    <t>100000011000010</t>
  </si>
  <si>
    <t>100100010000001</t>
  </si>
  <si>
    <t>100000000000101</t>
  </si>
  <si>
    <t>101000010000100</t>
  </si>
  <si>
    <t>110000000000011</t>
  </si>
  <si>
    <t>110100100000000</t>
  </si>
  <si>
    <t>111100000000000</t>
  </si>
  <si>
    <t>110100000000000</t>
  </si>
  <si>
    <t>111101100001000</t>
  </si>
  <si>
    <t>101100100000000</t>
  </si>
  <si>
    <t>101100101000001</t>
  </si>
  <si>
    <t>110100110000110</t>
  </si>
  <si>
    <t>110000100010001</t>
  </si>
  <si>
    <t>100100100000001</t>
  </si>
  <si>
    <t>100000100001001</t>
  </si>
  <si>
    <t>110111100000000</t>
  </si>
  <si>
    <t>101010100000000</t>
  </si>
  <si>
    <t>100001111000111</t>
  </si>
  <si>
    <t>100000101010010</t>
  </si>
  <si>
    <t>101000110000000</t>
  </si>
  <si>
    <t>101000100000000</t>
  </si>
  <si>
    <t>100000101000111</t>
  </si>
  <si>
    <t>100001101000011</t>
  </si>
  <si>
    <t>101000110010001</t>
  </si>
  <si>
    <t>100010010000001</t>
  </si>
  <si>
    <t>000011100010100</t>
  </si>
  <si>
    <t>000001000001000</t>
  </si>
  <si>
    <t>010001001001001</t>
  </si>
  <si>
    <t>001001100011000</t>
  </si>
  <si>
    <t>010001110100100</t>
  </si>
  <si>
    <t>010011000011010</t>
  </si>
  <si>
    <t>000001000000011</t>
  </si>
  <si>
    <t>001101110000100</t>
  </si>
  <si>
    <t>000001000010011</t>
  </si>
  <si>
    <t>011001000001000</t>
  </si>
  <si>
    <t>001001001011001</t>
  </si>
  <si>
    <t>001101000010000</t>
  </si>
  <si>
    <t>001011010000100</t>
  </si>
  <si>
    <t>011001110010001</t>
  </si>
  <si>
    <t>001001000110001</t>
  </si>
  <si>
    <t>000001000000001</t>
  </si>
  <si>
    <t>000101000000010</t>
  </si>
  <si>
    <t>011101100000000</t>
  </si>
  <si>
    <t>010001010000010</t>
  </si>
  <si>
    <t>011101000000000</t>
  </si>
  <si>
    <t>010111111000111</t>
  </si>
  <si>
    <t>001011001010000</t>
  </si>
  <si>
    <t>011111010010111</t>
  </si>
  <si>
    <t>穏やかで優しい心の持ち主である。何事に対しても真剣に真面目に取り組む姿勢に好感を持つ平素の生活態度や学習態度も良好であり、向上しようとする意欲がうかがえる。また部活動を通じて根気や粘り強さも身についてきており、級友に対する思いやりがある。</t>
  </si>
  <si>
    <t>000101111010111</t>
  </si>
  <si>
    <t>001101100000000</t>
  </si>
  <si>
    <t>010010000010000</t>
  </si>
  <si>
    <t>111100000000001</t>
  </si>
  <si>
    <t>101100000010000</t>
  </si>
  <si>
    <t>100000010010001</t>
  </si>
  <si>
    <t>011001001010001</t>
  </si>
  <si>
    <t>010101110010100</t>
  </si>
  <si>
    <t>010001000010010</t>
  </si>
  <si>
    <t>011111000010000</t>
  </si>
  <si>
    <t>001001001010001</t>
  </si>
  <si>
    <t>001101010010110</t>
  </si>
  <si>
    <t>011101000010000</t>
  </si>
  <si>
    <t>011001011010100</t>
  </si>
  <si>
    <t>011111000011000</t>
  </si>
  <si>
    <t>001001000010000</t>
  </si>
  <si>
    <t>001001001010000</t>
  </si>
  <si>
    <t>000100001010011</t>
  </si>
  <si>
    <t>001000011000100</t>
  </si>
  <si>
    <t>010100100010000</t>
  </si>
  <si>
    <t>100001100110101</t>
  </si>
  <si>
    <t>100010010000000</t>
  </si>
  <si>
    <t>もの静かで温和な性格であるが、大変責任感が強く安心して仕事を任せられる。部活動はテニス部に所属し日々の地味な練習に努力を惜しまなかった。クラス内にあっては委員長として活躍し友人にも信頼されている。</t>
  </si>
  <si>
    <t>000110000010000</t>
  </si>
  <si>
    <t>010000011000101</t>
  </si>
  <si>
    <t>000000010100100</t>
  </si>
  <si>
    <t>001001111100101</t>
  </si>
  <si>
    <t>011100000100000</t>
  </si>
  <si>
    <t>010001011000101</t>
  </si>
  <si>
    <t>011010001010000</t>
  </si>
  <si>
    <t>とても真面目である。係りの仕事等には責任感が強く、最後までやり抜く根気強さをもっている。また、友への配慮が深く自分の気持ちより友の気持ちを第一と考える、やさしい心の持ち主である。それ故に友からの信頼は厚い。</t>
  </si>
  <si>
    <t>001000000000000</t>
  </si>
  <si>
    <t>011000010000001</t>
  </si>
  <si>
    <t>010000010000101</t>
  </si>
  <si>
    <t>001010001001001</t>
  </si>
  <si>
    <t>きちんとした生活態度で、常に目標を持って毎日を過ごしている。几帳面で礼儀正しく級友からの信望も厚い。意志が強く係りの仕事も学習の計画も、粘り強く最後までやり抜くことができる。</t>
  </si>
  <si>
    <t>011101110010100</t>
  </si>
  <si>
    <t>010101001011001</t>
  </si>
  <si>
    <t>明るい</t>
  </si>
  <si>
    <t>明朗</t>
  </si>
  <si>
    <t>明る</t>
  </si>
  <si>
    <t>快活</t>
  </si>
  <si>
    <t>ユーモア</t>
  </si>
  <si>
    <t>朗らか</t>
  </si>
  <si>
    <t>楽天</t>
  </si>
  <si>
    <t>にぎやか</t>
  </si>
  <si>
    <t>ユ－モア</t>
  </si>
  <si>
    <t>微笑</t>
  </si>
  <si>
    <t>ほほえみ</t>
  </si>
  <si>
    <t>開放的な</t>
  </si>
  <si>
    <t>笑顔</t>
  </si>
  <si>
    <t>あかる</t>
  </si>
  <si>
    <t>例文数</t>
  </si>
  <si>
    <t>真面目誠実</t>
  </si>
  <si>
    <t>真面目</t>
  </si>
  <si>
    <t>誠実</t>
  </si>
  <si>
    <t>落ち着き</t>
  </si>
  <si>
    <t>全力</t>
  </si>
  <si>
    <t>一所懸命</t>
  </si>
  <si>
    <t>一生懸命</t>
  </si>
  <si>
    <t>献身的</t>
  </si>
  <si>
    <t>こつこつ</t>
  </si>
  <si>
    <t>実直</t>
  </si>
  <si>
    <t>地道</t>
  </si>
  <si>
    <t>地味</t>
  </si>
  <si>
    <t>一心に取り</t>
  </si>
  <si>
    <t>正直</t>
  </si>
  <si>
    <t>真剣に</t>
  </si>
  <si>
    <t>誠意</t>
  </si>
  <si>
    <t>無遅刻</t>
  </si>
  <si>
    <t>無欠席</t>
  </si>
  <si>
    <t>検索位置</t>
  </si>
  <si>
    <t>責任感</t>
  </si>
  <si>
    <t>責任</t>
  </si>
  <si>
    <t>真剣</t>
  </si>
  <si>
    <t>全う</t>
  </si>
  <si>
    <t>最後</t>
  </si>
  <si>
    <t>やり遂げ</t>
  </si>
  <si>
    <t>責務</t>
  </si>
  <si>
    <t>任務を</t>
  </si>
  <si>
    <t>確実</t>
  </si>
  <si>
    <t>検索文字</t>
  </si>
  <si>
    <t>努力向上心</t>
  </si>
  <si>
    <t>努力</t>
  </si>
  <si>
    <t>向上心</t>
  </si>
  <si>
    <t>意欲</t>
  </si>
  <si>
    <t>主体的</t>
  </si>
  <si>
    <t>主体性</t>
  </si>
  <si>
    <t>自主的</t>
  </si>
  <si>
    <t>自主性</t>
  </si>
  <si>
    <t>最善を尽く</t>
  </si>
  <si>
    <t>探求心</t>
  </si>
  <si>
    <t>目標を達成</t>
  </si>
  <si>
    <t>目標に向かって</t>
  </si>
  <si>
    <t>探求</t>
  </si>
  <si>
    <t>検索対象行</t>
  </si>
  <si>
    <t>意志が強い</t>
  </si>
  <si>
    <t>意志</t>
  </si>
  <si>
    <t>頑固</t>
  </si>
  <si>
    <t>粘り</t>
  </si>
  <si>
    <t>辛抱</t>
  </si>
  <si>
    <t>考え方</t>
  </si>
  <si>
    <t>影響</t>
  </si>
  <si>
    <t>自分の考え</t>
  </si>
  <si>
    <t>信念</t>
  </si>
  <si>
    <t>芯の強</t>
  </si>
  <si>
    <t>芯が強</t>
  </si>
  <si>
    <t>芯は</t>
  </si>
  <si>
    <t>芯も強</t>
  </si>
  <si>
    <t>根気</t>
  </si>
  <si>
    <t>主張</t>
  </si>
  <si>
    <t>検索対象文</t>
  </si>
  <si>
    <t>温厚穏和</t>
  </si>
  <si>
    <t>温厚</t>
  </si>
  <si>
    <t>穏和</t>
  </si>
  <si>
    <t>堅実</t>
  </si>
  <si>
    <t>落ち着</t>
  </si>
  <si>
    <t>情緒</t>
  </si>
  <si>
    <t>口数</t>
  </si>
  <si>
    <t>穏やか</t>
  </si>
  <si>
    <t>温和</t>
  </si>
  <si>
    <t>温か</t>
  </si>
  <si>
    <t>目立</t>
  </si>
  <si>
    <t>冷静</t>
  </si>
  <si>
    <t>控え目</t>
  </si>
  <si>
    <t>感情の起伏</t>
  </si>
  <si>
    <t>結果</t>
  </si>
  <si>
    <t>素直協調性</t>
  </si>
  <si>
    <t>素直</t>
  </si>
  <si>
    <t>協調</t>
  </si>
  <si>
    <t>協力</t>
  </si>
  <si>
    <t>親し</t>
  </si>
  <si>
    <t>助言</t>
  </si>
  <si>
    <t>耳を傾け</t>
  </si>
  <si>
    <t>謙虚</t>
  </si>
  <si>
    <t>積極活発</t>
  </si>
  <si>
    <t>積極</t>
  </si>
  <si>
    <t>活発</t>
  </si>
  <si>
    <t>活動</t>
  </si>
  <si>
    <t>社交性</t>
  </si>
  <si>
    <t>行動的</t>
  </si>
  <si>
    <t>行動力</t>
  </si>
  <si>
    <t>率先</t>
  </si>
  <si>
    <t>進んで</t>
  </si>
  <si>
    <t>リーダー</t>
  </si>
  <si>
    <t>リ－ダ－</t>
  </si>
  <si>
    <t>旺盛</t>
  </si>
  <si>
    <t>統率力</t>
  </si>
  <si>
    <t>信頼信望</t>
  </si>
  <si>
    <t>信頼</t>
  </si>
  <si>
    <t>信望</t>
  </si>
  <si>
    <t>人望</t>
  </si>
  <si>
    <t>頼られ</t>
  </si>
  <si>
    <t>頼り</t>
  </si>
  <si>
    <t>公正公共心</t>
  </si>
  <si>
    <t>公正</t>
  </si>
  <si>
    <t>公共心</t>
  </si>
  <si>
    <t>公平</t>
  </si>
  <si>
    <t>正義感</t>
  </si>
  <si>
    <t>奉仕</t>
  </si>
  <si>
    <t>ボランティア</t>
  </si>
  <si>
    <t>101000000000001</t>
  </si>
  <si>
    <t>101001001000111</t>
  </si>
  <si>
    <t>111100010001110</t>
  </si>
  <si>
    <t>101000011010111</t>
  </si>
  <si>
    <t>101000010000101</t>
  </si>
  <si>
    <t>110100010000000</t>
  </si>
  <si>
    <t>111100000001000</t>
  </si>
  <si>
    <t>111011000010010</t>
  </si>
  <si>
    <t>101100010000110</t>
  </si>
  <si>
    <t>111100000010010</t>
  </si>
  <si>
    <t>001100000010000</t>
  </si>
  <si>
    <t>011001010011101</t>
  </si>
  <si>
    <t>011101011010111</t>
  </si>
  <si>
    <t>100000010000111</t>
  </si>
  <si>
    <t>111000010010111</t>
  </si>
  <si>
    <t>111101110010101</t>
  </si>
  <si>
    <t>111000101000011</t>
  </si>
  <si>
    <t>110100010000100</t>
  </si>
  <si>
    <t>101101110000010</t>
  </si>
  <si>
    <t>101000101000000</t>
  </si>
  <si>
    <t>111000111001111</t>
  </si>
  <si>
    <t>100000110000100</t>
  </si>
  <si>
    <t>110101110000101</t>
  </si>
  <si>
    <t>100000110000110</t>
  </si>
  <si>
    <t>110100111000111</t>
  </si>
  <si>
    <t>110100011010100</t>
  </si>
  <si>
    <t>000100010000110</t>
  </si>
  <si>
    <t>100000110100001</t>
  </si>
  <si>
    <t>111100100010001</t>
  </si>
  <si>
    <t>101100011011101</t>
  </si>
  <si>
    <t>100000000010011</t>
  </si>
  <si>
    <t>100110010000110</t>
  </si>
  <si>
    <t>111000101000010</t>
  </si>
  <si>
    <t>100000010000110</t>
  </si>
  <si>
    <t>111100010000110</t>
  </si>
  <si>
    <t>000001000011010</t>
  </si>
  <si>
    <t>011101001000001</t>
  </si>
  <si>
    <t>001001000001000</t>
  </si>
  <si>
    <t>000001000010010</t>
  </si>
  <si>
    <t>011001000100000</t>
  </si>
  <si>
    <t>010001010010100</t>
  </si>
  <si>
    <t>010001011000001</t>
  </si>
  <si>
    <t>010001010010010</t>
  </si>
  <si>
    <t>110001000000011</t>
  </si>
  <si>
    <t>011101100010000</t>
  </si>
  <si>
    <t>011000100000000</t>
  </si>
  <si>
    <t>000100010000101</t>
  </si>
  <si>
    <t>000000010001100</t>
  </si>
  <si>
    <t>000100001010000</t>
  </si>
  <si>
    <t>001000011100001</t>
  </si>
  <si>
    <t>001101010010101</t>
  </si>
  <si>
    <t>001011000000000</t>
  </si>
  <si>
    <t>000101010011001</t>
  </si>
  <si>
    <t>001101010010100</t>
  </si>
  <si>
    <t>010110010000000</t>
  </si>
  <si>
    <t>011001010000100</t>
  </si>
  <si>
    <t>001000001101001</t>
  </si>
  <si>
    <t>000100110101101</t>
  </si>
  <si>
    <t>001110010001100</t>
  </si>
  <si>
    <t>010101101000001</t>
  </si>
  <si>
    <t>011101100000010</t>
  </si>
  <si>
    <t>000001010010110</t>
  </si>
  <si>
    <t>001011000010001</t>
  </si>
  <si>
    <t>010001001010011</t>
  </si>
  <si>
    <t>001001000000001</t>
  </si>
  <si>
    <t>000001010010001</t>
  </si>
  <si>
    <t>111001100010000</t>
  </si>
  <si>
    <t>000001000010110</t>
  </si>
  <si>
    <t>001011100110000</t>
  </si>
  <si>
    <t>000101010000101</t>
  </si>
  <si>
    <t>000001010000111</t>
  </si>
  <si>
    <t>000100100101000</t>
  </si>
  <si>
    <t>110001001010001</t>
  </si>
  <si>
    <t>111001000000000</t>
  </si>
  <si>
    <t>100001100000001</t>
  </si>
  <si>
    <t>100000101001001</t>
  </si>
  <si>
    <t>011000110000000</t>
  </si>
  <si>
    <t>おおらかな性格であり、きわめて好人物であり誰からも親しまれている。生活態度もきわめて真面目で、責任ある言動ができる。集団生活には積極的に参加し、自己の責任を全うしている。</t>
  </si>
  <si>
    <t>010101100010001</t>
  </si>
  <si>
    <t>000101000010010</t>
  </si>
  <si>
    <t>001010010010110</t>
  </si>
  <si>
    <t>おとなしいが芯は強く、頑張り屋である。最高学年として自覚と責任をもって行動しており、体育委員の委員長としての活躍は目覚ましい。部活動でも主力メンバーとして力を発揮した。自分の役割分担は最後まで責任を持ってやり遂げる。</t>
  </si>
  <si>
    <t>010010010100100</t>
  </si>
  <si>
    <t>011001000000010</t>
  </si>
  <si>
    <t>000001101101001</t>
  </si>
  <si>
    <t>011101010000111</t>
  </si>
  <si>
    <t>000011100010001</t>
  </si>
  <si>
    <t>011001000110001</t>
  </si>
  <si>
    <t>101000010000010</t>
  </si>
  <si>
    <t>100000111100001</t>
  </si>
  <si>
    <t>101011010000010</t>
  </si>
  <si>
    <t>101100011010101</t>
  </si>
  <si>
    <t>100010010001000</t>
  </si>
  <si>
    <t>101000010100000</t>
  </si>
  <si>
    <t>110010010000000</t>
  </si>
  <si>
    <t>100100010010110</t>
  </si>
  <si>
    <t>100001010001000</t>
  </si>
  <si>
    <t>001000100100000</t>
  </si>
  <si>
    <t>000100010010001</t>
  </si>
  <si>
    <t>100000010000011</t>
  </si>
  <si>
    <t>101000101001010</t>
  </si>
  <si>
    <t>011000111110010</t>
  </si>
  <si>
    <t>000000010000000</t>
  </si>
  <si>
    <t>101100000010001</t>
  </si>
  <si>
    <t>001100011000100</t>
  </si>
  <si>
    <t>どんなことでも責任を持ち着実に努力することができる。細かなところまで気を配り心のこもった作業をするので大変信頼できる。また、係活動や毎日の清掃においても責任を持って取り組み、労を惜しまない。</t>
  </si>
  <si>
    <t>100110100100001</t>
  </si>
  <si>
    <t>101000000000000</t>
  </si>
  <si>
    <t>100010000000001</t>
  </si>
  <si>
    <t>010000001000001</t>
  </si>
  <si>
    <t>100100000010010</t>
  </si>
  <si>
    <t>000000001100001</t>
  </si>
  <si>
    <t>000001001000001</t>
  </si>
  <si>
    <t>011101000001000</t>
  </si>
  <si>
    <t>011001101001001</t>
  </si>
  <si>
    <t>010101000000010</t>
  </si>
  <si>
    <t>000001000000010</t>
  </si>
  <si>
    <t>101001100001001</t>
  </si>
  <si>
    <t>温厚でゆったりとした性格で、ユーモアもあり級友たちから親しまれている。事にあたっては最後まで責任をもってやりぬく。規則正しい、よい生活習慣のできた生徒である。</t>
  </si>
  <si>
    <t>100001100010011</t>
  </si>
  <si>
    <t>001001100110000</t>
  </si>
  <si>
    <t>001001000110000</t>
  </si>
  <si>
    <t>000000010110001</t>
  </si>
  <si>
    <t>101000001010001</t>
  </si>
  <si>
    <t>001001000010001</t>
  </si>
  <si>
    <t>000101000000001</t>
  </si>
  <si>
    <t>001011010000000</t>
  </si>
  <si>
    <t>000010010001000</t>
  </si>
  <si>
    <t>001100000001000</t>
  </si>
  <si>
    <t>101000000011000</t>
  </si>
  <si>
    <t>011010010001100</t>
  </si>
  <si>
    <t>101000010101010</t>
  </si>
  <si>
    <t>011000001101000</t>
  </si>
  <si>
    <t>000000000010000</t>
  </si>
  <si>
    <t>001100010110000</t>
  </si>
  <si>
    <t>010110000001000</t>
  </si>
  <si>
    <t>000010000000000</t>
  </si>
  <si>
    <t>001001000010011</t>
  </si>
  <si>
    <t>000100000000000</t>
  </si>
  <si>
    <t>000000011100101</t>
  </si>
  <si>
    <t>010010010100000</t>
  </si>
  <si>
    <t>000101010010000</t>
  </si>
  <si>
    <t>011101001001000</t>
  </si>
  <si>
    <t>110001110000001</t>
  </si>
  <si>
    <t>011001001010011</t>
  </si>
  <si>
    <t>011001001000001</t>
  </si>
  <si>
    <t>110001000000000</t>
  </si>
  <si>
    <t>001001000000100</t>
  </si>
  <si>
    <t>010001001000001</t>
  </si>
  <si>
    <t>000101000010001</t>
  </si>
  <si>
    <t>001011000001010</t>
  </si>
  <si>
    <t>011101001001001</t>
  </si>
  <si>
    <t>011001111101101</t>
  </si>
  <si>
    <t>001001000001010</t>
  </si>
  <si>
    <t>111001000001011</t>
  </si>
  <si>
    <t>000111000110011</t>
  </si>
  <si>
    <t>000111010000000</t>
  </si>
  <si>
    <t>000101100101000</t>
  </si>
  <si>
    <t>001111000100000</t>
  </si>
  <si>
    <t>000001010000010</t>
  </si>
  <si>
    <t>000001000000000</t>
  </si>
  <si>
    <t>100001000000001</t>
  </si>
  <si>
    <t>011001001011001</t>
  </si>
  <si>
    <t>000011000010011</t>
  </si>
  <si>
    <t>001001011000111</t>
  </si>
  <si>
    <t>100001100000000</t>
  </si>
  <si>
    <t>001100010000100</t>
  </si>
  <si>
    <t>010111000000000</t>
  </si>
  <si>
    <t>011000001000001</t>
  </si>
  <si>
    <t>001011000000100</t>
  </si>
  <si>
    <t>000100000000010</t>
  </si>
  <si>
    <t>011010100100000</t>
  </si>
  <si>
    <t>000010000010000</t>
  </si>
  <si>
    <t>100000100000001</t>
  </si>
  <si>
    <t>111001000010001</t>
  </si>
  <si>
    <t>111000001000001</t>
  </si>
  <si>
    <t>100100010000100</t>
  </si>
  <si>
    <t>101000110100100</t>
  </si>
  <si>
    <t>111010000010000</t>
  </si>
  <si>
    <t>000101000010000</t>
  </si>
  <si>
    <t>010101100110001</t>
  </si>
  <si>
    <t>111101000000000</t>
  </si>
  <si>
    <t>000100000001000</t>
  </si>
  <si>
    <t>111111111111111</t>
  </si>
  <si>
    <t xml:space="preserve">               --------  これより下は登録例文です  -----------</t>
  </si>
  <si>
    <t>011101010011000</t>
  </si>
  <si>
    <t>010101001001001</t>
  </si>
  <si>
    <t>011111000001000</t>
  </si>
  <si>
    <t>010111000000010</t>
  </si>
  <si>
    <t>001100010110100</t>
  </si>
  <si>
    <t>100100000010000</t>
  </si>
  <si>
    <t>001000000000100</t>
  </si>
  <si>
    <t>011101010000110</t>
  </si>
  <si>
    <t>011011001000000</t>
  </si>
  <si>
    <t>000011000010000</t>
  </si>
  <si>
    <t>010010000010011</t>
  </si>
  <si>
    <t>001000001000000</t>
  </si>
  <si>
    <t>100000000000000</t>
  </si>
  <si>
    <t>100100000001000</t>
  </si>
  <si>
    <t>000111000000011</t>
  </si>
  <si>
    <t>101110000000000</t>
  </si>
  <si>
    <t>111000000000001</t>
  </si>
  <si>
    <t>001100000000000</t>
  </si>
  <si>
    <t>001010001000011</t>
  </si>
  <si>
    <t>000110000000000</t>
  </si>
  <si>
    <t>000001010001000</t>
  </si>
  <si>
    <t>100100110000001</t>
  </si>
  <si>
    <t>000100001000000</t>
  </si>
  <si>
    <t>101001001010001</t>
  </si>
  <si>
    <t>011001011010001</t>
  </si>
  <si>
    <t>111010100000001</t>
  </si>
  <si>
    <t>常に笑顔で人に接し、明るく話好きで友人から親しまれている。真面目で健康的な考え方をすることができ、批判めいたことを口にしても自分の責任はきちんと果たす好人物である。</t>
  </si>
  <si>
    <t>000000100101000</t>
  </si>
  <si>
    <t>101011000010001</t>
  </si>
  <si>
    <t>100000100000000</t>
  </si>
  <si>
    <t>011000011000011</t>
  </si>
  <si>
    <t>011101000000001</t>
  </si>
  <si>
    <t>011100000000000</t>
  </si>
  <si>
    <t>011011000000000</t>
  </si>
  <si>
    <t>011010100000000</t>
  </si>
  <si>
    <t>001000000010000</t>
  </si>
  <si>
    <t>010001101010001</t>
  </si>
  <si>
    <t>011000100010110</t>
  </si>
  <si>
    <t>101100010000001</t>
  </si>
  <si>
    <t>100110011000011</t>
  </si>
  <si>
    <t>111000100000000</t>
  </si>
  <si>
    <t>101000011000001</t>
  </si>
  <si>
    <t>100000011010001</t>
  </si>
  <si>
    <t>101010001100001</t>
  </si>
  <si>
    <t>100000000000001</t>
  </si>
  <si>
    <t>101011010000100</t>
  </si>
  <si>
    <t>111000110100001</t>
  </si>
  <si>
    <t>111100110000100</t>
  </si>
  <si>
    <t>111000100000010</t>
  </si>
  <si>
    <t>110000110000100</t>
  </si>
  <si>
    <t>111000101000001</t>
  </si>
  <si>
    <t>100100110000000</t>
  </si>
  <si>
    <t>100000000001001</t>
  </si>
  <si>
    <t>111100100000000</t>
  </si>
  <si>
    <t>110001101010001</t>
  </si>
  <si>
    <t>100000010000001</t>
  </si>
  <si>
    <t>101100010001100</t>
  </si>
  <si>
    <t>101001101111000</t>
  </si>
  <si>
    <t>100101011010101</t>
  </si>
  <si>
    <t>100001000001000</t>
  </si>
  <si>
    <t>110101000000000</t>
  </si>
  <si>
    <t>100100011000101</t>
  </si>
  <si>
    <t>110100001000001</t>
  </si>
  <si>
    <t>101000100010001</t>
  </si>
  <si>
    <t>101011000010000</t>
  </si>
  <si>
    <t>100000101010001</t>
  </si>
  <si>
    <t>100000011010100</t>
  </si>
  <si>
    <t>101000010000000</t>
  </si>
  <si>
    <t>101000010000001</t>
  </si>
  <si>
    <t>100001100010001</t>
  </si>
  <si>
    <t>100001101000001</t>
  </si>
  <si>
    <t>100010011000100</t>
  </si>
  <si>
    <t>100010010000101</t>
  </si>
  <si>
    <t>101010000000000</t>
  </si>
  <si>
    <t>110000010011001</t>
  </si>
  <si>
    <t>111000000001000</t>
  </si>
  <si>
    <t>110010000000000</t>
  </si>
  <si>
    <t>110001000010000</t>
  </si>
  <si>
    <t>111001011010001</t>
  </si>
  <si>
    <t>100000100000011</t>
  </si>
  <si>
    <t>100010100001000</t>
  </si>
  <si>
    <t>100101000010000</t>
  </si>
  <si>
    <t>001001110110001</t>
  </si>
  <si>
    <t>101010010010100</t>
  </si>
  <si>
    <t>010110000010000</t>
  </si>
  <si>
    <t>101101010010100</t>
  </si>
  <si>
    <t>010001000011000</t>
  </si>
  <si>
    <t>100001001010001</t>
  </si>
  <si>
    <t>011001000011000</t>
  </si>
  <si>
    <t>010101000010001</t>
  </si>
  <si>
    <t>100000000001000</t>
  </si>
  <si>
    <t>000000010010000</t>
  </si>
  <si>
    <t>100010100000001</t>
  </si>
  <si>
    <t>000001010010111</t>
  </si>
  <si>
    <t>100000110000001</t>
  </si>
  <si>
    <t>001000011010011</t>
  </si>
  <si>
    <t>100010110000001</t>
  </si>
  <si>
    <t>110100100000010</t>
  </si>
  <si>
    <t>001101010000100</t>
  </si>
  <si>
    <t>010001101000001</t>
  </si>
  <si>
    <t>101000010000111</t>
  </si>
  <si>
    <t>000100011000001</t>
  </si>
  <si>
    <t>010100000110001</t>
  </si>
  <si>
    <t>011001010000110</t>
  </si>
  <si>
    <t>001000001000001</t>
  </si>
  <si>
    <t>100000100010001</t>
  </si>
  <si>
    <t>000100010001000</t>
  </si>
  <si>
    <t>010110010000001</t>
  </si>
  <si>
    <t>011000010000000</t>
  </si>
  <si>
    <t>010000001001011</t>
  </si>
  <si>
    <t>100001011000110</t>
  </si>
  <si>
    <t>010101010001000</t>
  </si>
  <si>
    <t>控えめだが、奉仕的な活動には常に大変意欲的で、引き受けたことは責任をもって最後までやり遂げる。また、学校行事等への参加も前向きで精一杯取り組んだ。</t>
  </si>
  <si>
    <t>010011110110101</t>
  </si>
  <si>
    <t>010000011000111</t>
  </si>
  <si>
    <t>011011000000001</t>
  </si>
  <si>
    <t>010000000010000</t>
  </si>
  <si>
    <t>110101000011000</t>
  </si>
  <si>
    <t>010111000010110</t>
  </si>
  <si>
    <t>010001100010000</t>
  </si>
  <si>
    <t>011100100100000</t>
  </si>
  <si>
    <t>011010100010000</t>
  </si>
  <si>
    <t>010000100010001</t>
  </si>
  <si>
    <t>110000010000101</t>
  </si>
  <si>
    <t>010000010101100</t>
  </si>
  <si>
    <t>011010000001000</t>
  </si>
  <si>
    <t>010101001011000</t>
  </si>
  <si>
    <t>010000010000011</t>
  </si>
  <si>
    <t>010000101011001</t>
  </si>
  <si>
    <t>011110000001000</t>
  </si>
  <si>
    <t>010010000001000</t>
  </si>
  <si>
    <t>110001101100011</t>
  </si>
  <si>
    <t>011000000100001</t>
  </si>
  <si>
    <t>011000000010000</t>
  </si>
  <si>
    <t>100100011010101</t>
  </si>
  <si>
    <t>000010001100001</t>
  </si>
  <si>
    <t>011001000000000</t>
  </si>
  <si>
    <t>101001000000001</t>
  </si>
  <si>
    <t>001101000000000</t>
  </si>
  <si>
    <t>101001101010001</t>
  </si>
  <si>
    <t>001010110100101</t>
  </si>
  <si>
    <t>000001000010000</t>
  </si>
  <si>
    <t>101001000010000</t>
  </si>
  <si>
    <t>111001001010001</t>
  </si>
  <si>
    <t>100000011000111</t>
  </si>
  <si>
    <t>000001010000100</t>
  </si>
  <si>
    <t>101000011010010</t>
  </si>
  <si>
    <t>001000010000110</t>
  </si>
  <si>
    <t>111000101001001</t>
  </si>
  <si>
    <t>おおらかな性格であり、明るくさわやかで礼儀正しい。いつも変わらない態度でどんな友人とも親しむので、級友の信頼がきわめて厚い。生活態度も真面目で、責任ある言動ができる。</t>
  </si>
  <si>
    <t>010000001001101</t>
  </si>
  <si>
    <t>011000011000010</t>
  </si>
  <si>
    <t>001011000001000</t>
  </si>
  <si>
    <t>000000010000001</t>
  </si>
  <si>
    <t>001001010010000</t>
  </si>
  <si>
    <t>000100010000100</t>
  </si>
  <si>
    <t>000000010000111</t>
  </si>
  <si>
    <t>001000001010001</t>
  </si>
  <si>
    <t>010100010001001</t>
  </si>
  <si>
    <t>001101011000101</t>
  </si>
  <si>
    <t>010000001001001</t>
  </si>
  <si>
    <t>011010000000000</t>
  </si>
  <si>
    <t>011100010010000</t>
  </si>
  <si>
    <t>001000011010001</t>
  </si>
  <si>
    <t>010101111110001</t>
  </si>
  <si>
    <t>011100000001000</t>
  </si>
  <si>
    <t>011000000001000</t>
  </si>
  <si>
    <t>000000001010011</t>
  </si>
  <si>
    <t>000100000010011</t>
  </si>
  <si>
    <t>000100100100001</t>
  </si>
  <si>
    <t>000001010000000</t>
  </si>
  <si>
    <t>010100001000011</t>
  </si>
  <si>
    <t>000000011010101</t>
  </si>
  <si>
    <t>010110000000000</t>
  </si>
  <si>
    <t>001010000000000</t>
  </si>
  <si>
    <t>000001000010001</t>
  </si>
  <si>
    <t>000001011010101</t>
  </si>
  <si>
    <t>001100110001011</t>
  </si>
  <si>
    <t>011101111000111</t>
  </si>
  <si>
    <t>001010100010000</t>
  </si>
  <si>
    <t>010111100001000</t>
  </si>
  <si>
    <t>000000100011000</t>
  </si>
  <si>
    <t>010000100000000</t>
  </si>
  <si>
    <t>000000100000010</t>
  </si>
  <si>
    <t>000101000000000</t>
  </si>
  <si>
    <t>010000000000010</t>
  </si>
  <si>
    <t>010011001010001</t>
  </si>
  <si>
    <t>010010000000000</t>
  </si>
  <si>
    <t>010000100010000</t>
  </si>
  <si>
    <t>000110000001000</t>
  </si>
  <si>
    <t>011001000010001</t>
  </si>
  <si>
    <t>所見文</t>
  </si>
  <si>
    <t>011001000011001</t>
  </si>
  <si>
    <t>010000000001000</t>
  </si>
  <si>
    <t>010101000010010</t>
  </si>
  <si>
    <t>010101000011000</t>
  </si>
  <si>
    <t>011100100110000</t>
  </si>
  <si>
    <t>010100000010010</t>
  </si>
  <si>
    <t>010101000010000</t>
  </si>
  <si>
    <t>010100000010001</t>
  </si>
  <si>
    <t>010001000010000</t>
  </si>
  <si>
    <t>010000010010111</t>
  </si>
  <si>
    <t>心優しい人柄から友人の層がとても厚い。文化祭など学校行事の際には部活動を終え、放課後遅くなってからでも必ずクラスの活動に顔を見せ、地味な仕事も快く引き受けていた。</t>
  </si>
  <si>
    <t>010100010001000</t>
  </si>
  <si>
    <t>000001011010001</t>
  </si>
  <si>
    <t>001001010000000</t>
  </si>
  <si>
    <t>000100010001100</t>
  </si>
  <si>
    <t>001100001000001</t>
  </si>
  <si>
    <t>000000010001101</t>
  </si>
  <si>
    <t>000010010000100</t>
  </si>
  <si>
    <t>010000000010001</t>
  </si>
  <si>
    <t>000001010010100</t>
  </si>
  <si>
    <t>001010000001000</t>
  </si>
  <si>
    <t>001000010000000</t>
  </si>
  <si>
    <t>000000010000100</t>
  </si>
  <si>
    <t>000000001000001</t>
  </si>
  <si>
    <t>010110010000100</t>
  </si>
  <si>
    <t>001110000000000</t>
  </si>
  <si>
    <t>010100010000110</t>
  </si>
  <si>
    <t>010100001000001</t>
  </si>
  <si>
    <t>011000000010001</t>
  </si>
  <si>
    <t>001110010000100</t>
  </si>
  <si>
    <t>000100001000010</t>
  </si>
  <si>
    <t>001100001000010</t>
  </si>
  <si>
    <t>行動や言動に責任を持ち精神的にも成長が見られる。バレーボール部に３年間所属し部長も務めた。後輩の面倒を良く見部員をまとめるために努力を惜しまなかった。周囲から信頼を得ている生徒である。</t>
  </si>
  <si>
    <t>000111001010001</t>
  </si>
  <si>
    <t>010101010011001</t>
  </si>
  <si>
    <t>000000100010000</t>
  </si>
  <si>
    <t>011001000010000</t>
  </si>
  <si>
    <t>001011101010001</t>
  </si>
  <si>
    <t>011001010011100</t>
  </si>
  <si>
    <t>010011000010000</t>
  </si>
  <si>
    <t>001011000011000</t>
  </si>
  <si>
    <t>000001100010000</t>
  </si>
  <si>
    <t>010111000010010</t>
  </si>
  <si>
    <t>000001100110000</t>
  </si>
  <si>
    <t>010110010010001</t>
  </si>
  <si>
    <t>010001001010001</t>
  </si>
  <si>
    <t>001001101100001</t>
  </si>
  <si>
    <t>000011000010001</t>
  </si>
  <si>
    <t>000011000000000</t>
  </si>
  <si>
    <t>011001110100001</t>
  </si>
  <si>
    <t>口数が少なく表だっての発表は少ないが、責任感があり課せられた仕事も誠実にその任を果たす。また友人と協力して学校生活をより豊かなものものにしようとする積極性を内に秘めている。　</t>
  </si>
  <si>
    <t>010101010000000</t>
  </si>
  <si>
    <t>010101011010101</t>
  </si>
  <si>
    <t>000111010010000</t>
  </si>
  <si>
    <t>000100001000001</t>
  </si>
  <si>
    <t>011100000011000</t>
  </si>
  <si>
    <t>100000101111001</t>
  </si>
  <si>
    <t>001101111010100</t>
  </si>
  <si>
    <t>000000010010110</t>
  </si>
  <si>
    <t>010001000000001</t>
  </si>
  <si>
    <t>010111100110001</t>
  </si>
  <si>
    <t>011111011110100</t>
  </si>
  <si>
    <t>000001001000011</t>
  </si>
  <si>
    <t>001111000010000</t>
  </si>
  <si>
    <t>001100010000000</t>
  </si>
  <si>
    <t>011100001000000</t>
  </si>
  <si>
    <t>010000100001000</t>
  </si>
  <si>
    <t>010000000100001</t>
  </si>
  <si>
    <t>000100100000000</t>
  </si>
  <si>
    <t>100000100101001</t>
  </si>
  <si>
    <t>010011100100001</t>
  </si>
  <si>
    <t>000111010000111</t>
  </si>
  <si>
    <t>000010000000001</t>
  </si>
  <si>
    <t>001100011000001</t>
  </si>
  <si>
    <t>001010000100000</t>
  </si>
  <si>
    <t>100100010010101</t>
  </si>
  <si>
    <t>110010111000001</t>
  </si>
  <si>
    <t>001001010000100</t>
  </si>
  <si>
    <t>001000100000000</t>
  </si>
  <si>
    <t>000101101000001</t>
  </si>
  <si>
    <t>010010100010000</t>
  </si>
  <si>
    <t>011001001001001</t>
  </si>
  <si>
    <t>101000011010001</t>
  </si>
  <si>
    <t>001100010010100</t>
  </si>
  <si>
    <t>010000110100111</t>
  </si>
  <si>
    <t>001001100001000</t>
  </si>
  <si>
    <t>001000010000101</t>
  </si>
  <si>
    <t>000101001000001</t>
  </si>
  <si>
    <t>100001000100000</t>
  </si>
  <si>
    <t>101000001010000</t>
  </si>
  <si>
    <t>111001001001001</t>
  </si>
  <si>
    <t>100101100110001</t>
  </si>
  <si>
    <t>110100110000001</t>
  </si>
  <si>
    <t>110110110000000</t>
  </si>
  <si>
    <t>100110100000000</t>
  </si>
  <si>
    <t>101000100000001</t>
  </si>
  <si>
    <t>110110010000110</t>
  </si>
  <si>
    <t>111000110110001</t>
  </si>
  <si>
    <t>100110011001101</t>
  </si>
  <si>
    <t>100000000100011</t>
  </si>
  <si>
    <t>100010110010001</t>
  </si>
  <si>
    <t>100000011001111</t>
  </si>
  <si>
    <t>101100010000101</t>
  </si>
  <si>
    <t>101000011100100</t>
  </si>
  <si>
    <t>100000100010000</t>
  </si>
  <si>
    <t>100011110000110</t>
  </si>
  <si>
    <t>110000100010000</t>
  </si>
  <si>
    <t>101001000000010</t>
  </si>
  <si>
    <t>100101000000000</t>
  </si>
  <si>
    <t>111100010010000</t>
  </si>
  <si>
    <t>110100100000001</t>
  </si>
  <si>
    <t>100100100000000</t>
  </si>
  <si>
    <t>101001000010110</t>
  </si>
  <si>
    <t>010000010000000</t>
  </si>
  <si>
    <t>000100010000001</t>
  </si>
  <si>
    <t>001000011000001</t>
  </si>
  <si>
    <t>010100000010000</t>
  </si>
  <si>
    <t>000000100000000</t>
  </si>
  <si>
    <t>000001001010001</t>
  </si>
  <si>
    <t>011010000100000</t>
  </si>
  <si>
    <t>010100110000100</t>
  </si>
  <si>
    <t>011101011000111</t>
  </si>
  <si>
    <t>111110000000000</t>
  </si>
  <si>
    <t>100000100010011</t>
  </si>
  <si>
    <t>100000110100010</t>
  </si>
  <si>
    <t>100010000000010</t>
  </si>
  <si>
    <t>111011100000000</t>
  </si>
  <si>
    <t>101000001000001</t>
  </si>
  <si>
    <t>110000000010000</t>
  </si>
  <si>
    <t>110000001000001</t>
  </si>
  <si>
    <t>111000000000000</t>
  </si>
  <si>
    <t>101100010000100</t>
  </si>
  <si>
    <t>100000001000011</t>
  </si>
  <si>
    <t>100000100110000</t>
  </si>
  <si>
    <t>010101010010100</t>
  </si>
  <si>
    <t>000001111010111</t>
  </si>
  <si>
    <t>嫌がる仕事</t>
  </si>
  <si>
    <t>寛容優しい</t>
  </si>
  <si>
    <t>寛容</t>
  </si>
  <si>
    <t>優し</t>
  </si>
  <si>
    <t>やさし</t>
  </si>
  <si>
    <t>おとなし</t>
  </si>
  <si>
    <t>大人し</t>
  </si>
  <si>
    <t>静か</t>
  </si>
  <si>
    <t>しずか</t>
  </si>
  <si>
    <t>無口</t>
  </si>
  <si>
    <t>円満</t>
  </si>
  <si>
    <t>控えめ</t>
  </si>
  <si>
    <t>思いやり</t>
  </si>
  <si>
    <t>人情</t>
  </si>
  <si>
    <t>親切</t>
  </si>
  <si>
    <t>包容力</t>
  </si>
  <si>
    <t>心の広さ</t>
  </si>
  <si>
    <t>几帳面礼儀</t>
  </si>
  <si>
    <t>几帳面</t>
  </si>
  <si>
    <t>礼儀</t>
  </si>
  <si>
    <t>きちょうめん</t>
  </si>
  <si>
    <t>言葉使い</t>
  </si>
  <si>
    <t>生活習慣</t>
  </si>
  <si>
    <t>けじめ</t>
  </si>
  <si>
    <t>作法</t>
  </si>
  <si>
    <t>言葉遣い</t>
  </si>
  <si>
    <t>規則正し</t>
  </si>
  <si>
    <t>丁寧</t>
  </si>
  <si>
    <t>折り目</t>
  </si>
  <si>
    <t>規律正し</t>
  </si>
  <si>
    <t>指導力</t>
  </si>
  <si>
    <t>指導</t>
  </si>
  <si>
    <t>中心的</t>
  </si>
  <si>
    <t>実行位置</t>
  </si>
  <si>
    <t>部活委員</t>
  </si>
  <si>
    <t>部</t>
  </si>
  <si>
    <t>会長</t>
  </si>
  <si>
    <t>マネージャー</t>
  </si>
  <si>
    <t>委員長</t>
  </si>
  <si>
    <t>委員</t>
  </si>
  <si>
    <t>部長</t>
  </si>
  <si>
    <t>部員</t>
  </si>
  <si>
    <t>主将</t>
  </si>
  <si>
    <t>大会</t>
  </si>
  <si>
    <t>選手</t>
  </si>
  <si>
    <t>会計</t>
  </si>
  <si>
    <t>生徒会</t>
  </si>
  <si>
    <t>スポーツ</t>
  </si>
  <si>
    <t>議長</t>
  </si>
  <si>
    <t>スポ－ツ</t>
  </si>
  <si>
    <t>友人級友</t>
  </si>
  <si>
    <t>友人</t>
  </si>
  <si>
    <t>友達</t>
  </si>
  <si>
    <t>クラスメイト</t>
  </si>
  <si>
    <t>級友</t>
  </si>
  <si>
    <t>仲間</t>
  </si>
  <si>
    <t>クラス</t>
  </si>
  <si>
    <t>右に入力</t>
  </si>
  <si>
    <t>礼儀正しく</t>
  </si>
  <si>
    <t>右</t>
  </si>
  <si>
    <t>次</t>
  </si>
  <si>
    <t>連続入力</t>
  </si>
  <si>
    <t>リンク</t>
  </si>
  <si>
    <t>元の位置</t>
  </si>
  <si>
    <t>FLAG</t>
  </si>
  <si>
    <t>コード</t>
  </si>
  <si>
    <t>例文</t>
  </si>
  <si>
    <t>条件式</t>
  </si>
  <si>
    <t>001000000011000</t>
  </si>
  <si>
    <t>101000011001001</t>
  </si>
  <si>
    <t>000011010001000</t>
  </si>
  <si>
    <t>101101010011101</t>
  </si>
  <si>
    <t>110000100001001</t>
  </si>
  <si>
    <t>例文の数</t>
  </si>
  <si>
    <t>現在例文位置</t>
  </si>
  <si>
    <t>000000001001001</t>
  </si>
  <si>
    <t>抽出例文</t>
  </si>
  <si>
    <t>001001001000001</t>
  </si>
  <si>
    <t>010001000000000</t>
  </si>
  <si>
    <t>001001000000000</t>
  </si>
  <si>
    <t>010001001001000</t>
  </si>
  <si>
    <t>010001001100000</t>
  </si>
  <si>
    <t>011000011000111</t>
  </si>
  <si>
    <t>100011000001001</t>
  </si>
  <si>
    <t/>
  </si>
  <si>
    <t>110100110001110</t>
  </si>
  <si>
    <t>111000000000010</t>
  </si>
  <si>
    <t>010011001000000</t>
  </si>
  <si>
    <t>000101110100000</t>
  </si>
  <si>
    <t>101000011000111</t>
  </si>
  <si>
    <t>110010011100001</t>
  </si>
  <si>
    <t>001001010001100</t>
  </si>
  <si>
    <t>110100110000000</t>
  </si>
  <si>
    <t>010000010000100</t>
  </si>
  <si>
    <t>100000010000101</t>
  </si>
  <si>
    <t>011000100100001</t>
  </si>
  <si>
    <t>000000010000101</t>
  </si>
  <si>
    <t>100001010000000</t>
  </si>
  <si>
    <t>011000000000000</t>
  </si>
  <si>
    <t>100100010000101</t>
  </si>
  <si>
    <t>000000000010011</t>
  </si>
  <si>
    <t>100000010000100</t>
  </si>
  <si>
    <t>011000011010100</t>
  </si>
  <si>
    <t>100000010001000</t>
  </si>
  <si>
    <t>000000000010001</t>
  </si>
  <si>
    <t>111100011000111</t>
  </si>
  <si>
    <t>010000011001011</t>
  </si>
  <si>
    <t>101000111000111</t>
  </si>
  <si>
    <t>010111100000000</t>
  </si>
  <si>
    <t>101010100010011</t>
  </si>
  <si>
    <t>110100110100111</t>
  </si>
  <si>
    <t>111000011000000</t>
  </si>
  <si>
    <t>100000001000001</t>
  </si>
  <si>
    <t>101000000001000</t>
  </si>
  <si>
    <t>100000000000010</t>
  </si>
  <si>
    <t>100100010000110</t>
  </si>
  <si>
    <t>101000000000010</t>
  </si>
  <si>
    <t>111010000000000</t>
  </si>
  <si>
    <t>110100011000001</t>
  </si>
  <si>
    <t>110010000100010</t>
  </si>
  <si>
    <t>100100000000000</t>
  </si>
  <si>
    <t>100000010000000</t>
  </si>
  <si>
    <t>111100101010001</t>
  </si>
  <si>
    <t>100000011010101</t>
  </si>
  <si>
    <t>101000101000001</t>
  </si>
  <si>
    <t>110000001010001</t>
  </si>
  <si>
    <t>101100000000100</t>
  </si>
  <si>
    <t>001000010010100</t>
  </si>
  <si>
    <t>011001010010100</t>
  </si>
  <si>
    <t>011101011010101</t>
  </si>
  <si>
    <t>000110110100100</t>
  </si>
  <si>
    <t>001011100100011</t>
  </si>
  <si>
    <t>101000001100001</t>
  </si>
  <si>
    <t>自分自身の考えをしっかりともって行動しており、責任感や正義感が強いため級友から信頼されている。交友関係もよく、明るく楽しそうに学校生活を送った。</t>
  </si>
  <si>
    <t>001000111100101</t>
  </si>
  <si>
    <t>001000111000000</t>
  </si>
  <si>
    <t>000000001010001</t>
  </si>
  <si>
    <t>010000001000000</t>
  </si>
  <si>
    <t>001001000100000</t>
  </si>
  <si>
    <t>000001010001100</t>
  </si>
  <si>
    <t>111011001000000</t>
  </si>
  <si>
    <t>011100010000100</t>
  </si>
  <si>
    <t>100001000010000</t>
  </si>
  <si>
    <t>100111010011100</t>
  </si>
  <si>
    <t>000110000100000</t>
  </si>
  <si>
    <t>100000001001001</t>
  </si>
  <si>
    <t>110000010100001</t>
  </si>
  <si>
    <t>010010011000101</t>
  </si>
  <si>
    <t>001100100101000</t>
  </si>
  <si>
    <t>000000000000000</t>
  </si>
  <si>
    <t>000001100101001</t>
  </si>
  <si>
    <t>000001011010100</t>
  </si>
  <si>
    <t>010000001011000</t>
  </si>
  <si>
    <t>110000110100100</t>
  </si>
  <si>
    <t>011001001011000</t>
  </si>
  <si>
    <t>000100110100101</t>
  </si>
  <si>
    <t>100000010001100</t>
  </si>
  <si>
    <t>110110000000000</t>
  </si>
  <si>
    <t>101001110110101</t>
  </si>
  <si>
    <t>101001111100101</t>
  </si>
  <si>
    <t>100000101110001</t>
  </si>
  <si>
    <t>011001100110001</t>
  </si>
  <si>
    <t>000010110100101</t>
  </si>
  <si>
    <t>元に戻る</t>
  </si>
  <si>
    <t>エクセル２０１０</t>
  </si>
  <si>
    <t>最初にリボン上に「開発」タブを表示させます。</t>
  </si>
  <si>
    <t>ファイル　→　オプション　→　リボンのユーザー設定　→　右側にある「開発」にチェック</t>
  </si>
  <si>
    <t>（右図参照）</t>
  </si>
  <si>
    <t>表示された「開発」タブから次の操作を行ってください。</t>
  </si>
  <si>
    <t>開発　→　マクロのセキュリティ　→　すべてのマクロを有効にする・・・にチェック</t>
  </si>
  <si>
    <t>（下図参照）</t>
  </si>
  <si>
    <t>エクセルのマクロを作動させるには、エクセルの設定を変更する必要があります</t>
  </si>
  <si>
    <t>使い方はこの下をよく読んで下さい。</t>
  </si>
  <si>
    <t>操作方法</t>
  </si>
  <si>
    <t>　１，セルＡ３から下に例文を入れて下さい。（他から、コピーもできます）</t>
  </si>
  <si>
    <t>　２，もしＡ１が０(ゼロ)でないならば、ゼロにして下さい。</t>
  </si>
  <si>
    <t>以上の操作で、例文が追加登録されます。</t>
  </si>
  <si>
    <t>追加登録されたものはリストの後の方に表示されます。</t>
  </si>
  <si>
    <t>注：追加登録では例文を解析して、自動的にキーワードをもうけます。</t>
  </si>
  <si>
    <t>　３，Sheet1に戻ってください。</t>
  </si>
  <si>
    <t>　　その為、一度だけ１００例文で約１秒、５００例文で約５秒程かかりますので少しお待ち下さい。</t>
  </si>
  <si>
    <t>例文の追加</t>
  </si>
  <si>
    <t>「開始ボタン」をクリックしても変化がない時はここをクリックして下さい</t>
  </si>
  <si>
    <t>自分の所見例文を最大で１０００個まで追加登録できます。</t>
  </si>
  <si>
    <t>エクセルのマクロ（プログラム）が作動していない事が考えられます</t>
  </si>
  <si>
    <t>所見文作成ソフトの使い方（追加）</t>
  </si>
  <si>
    <t>　１、必要な機器</t>
  </si>
  <si>
    <t xml:space="preserve">　　　                                     </t>
  </si>
  <si>
    <t>　２、使い方</t>
  </si>
  <si>
    <t>　　　　　　　　　</t>
  </si>
  <si>
    <t>　　　操作</t>
  </si>
  <si>
    <t xml:space="preserve">      ①エクセルを起動する。</t>
  </si>
  <si>
    <t>　　  ②エクセルのメニュー　　ファイル　　開くで</t>
  </si>
  <si>
    <t>　　　　　アドインの作動形式には２つあります。</t>
  </si>
  <si>
    <t>　　 　　 ＊作動形式１（エクセルを消さない）・・エクセル画面上で例文選択</t>
  </si>
  <si>
    <t xml:space="preserve">        　　 1)条件項目をクリックする。・・・・２～４項目が適当。</t>
  </si>
  <si>
    <t xml:space="preserve">      　　   2)画面下の例文を↓↑キーまたはマウスで選択。</t>
  </si>
  <si>
    <t>　　　　　　 3)登録は自分にあった例文をマウスでダブルクリックするか、または</t>
  </si>
  <si>
    <t>　　　　　　　 登録ボタンをクリックするか、或いはリターンキーを押して下さい。</t>
  </si>
  <si>
    <t xml:space="preserve">      　　   4)終了は終了ボタンをマウスでクリックすると、アドインが終了します。</t>
  </si>
  <si>
    <t>　　</t>
  </si>
  <si>
    <t>　　 　　 ＊作動形式２（エクセルを消す）・・一太郎、ワード等のソフトに直接例文をコピー</t>
  </si>
  <si>
    <t>　　         1)一太郎などのアプリケッションソフトを起動する。</t>
  </si>
  <si>
    <t>　　         2)右図の様に２つのソフトを</t>
  </si>
  <si>
    <t>　　         　 画面上に配置する。</t>
  </si>
  <si>
    <t>　　         3)条件を指定して、リスト中か
          　　　ら適当な例文をクリックする。</t>
  </si>
  <si>
    <t>　　         4)一太郎などのアプリケーショ
          　　　ンソフト上で、例文を記入す
         　　　る位置でマウスの右クリック
         　　　をして、貼り付けを選択。</t>
  </si>
  <si>
    <t>　３、例文の登録</t>
  </si>
  <si>
    <t>　　　自分の例文の登録は、ワークシート「追加」の中の説明をよくお読み下さい。</t>
  </si>
  <si>
    <t>　調査書や指導要録等に書く所見文を考えることは意外と大変な仕事ですが、このソフトを利用しますとおよそ１０００文例の所見文から、簡単に自分にあった所見文を捜すことができます。また、自分の例文を最大で１０００文まで登録もできます。</t>
  </si>
  <si>
    <t>　　　ウインドウズ対応のエクセルが利用できる環境。</t>
  </si>
  <si>
    <t xml:space="preserve">  　  　エクセルからこのファイルを読み込むだけです。</t>
  </si>
  <si>
    <t>　　　　　このファイルを読み込む。</t>
  </si>
  <si>
    <t>　　  ③「開始ボタン」をクリックする。</t>
  </si>
  <si>
    <t>説明書</t>
  </si>
  <si>
    <t>　　   　　　 .画面の右上の連続入力が選択されていない場合は、登録ボタンを押すと自動的に
               終了します。</t>
  </si>
  <si>
    <t>　　              または、Ctrl+V
         　　　(コントロールキーを押し
　　　　　　　　ながらＶを押す）</t>
  </si>
  <si>
    <t>連絡先</t>
  </si>
  <si>
    <t>k-mamoru@mtg.biglobe.ne.jp</t>
  </si>
  <si>
    <t>ホームページ</t>
  </si>
  <si>
    <t>http://www2s.biglobe.ne.jp/~k-mamoru/</t>
  </si>
  <si>
    <t>今</t>
  </si>
  <si>
    <t>　         　5)あとは3)と4)を繰り返すだけ
 　　　         です。</t>
  </si>
  <si>
    <t>設定を有効にするために一度エクセルを終了する</t>
  </si>
  <si>
    <t>て２年間クラスに貢献まじめな性格の持ち主性に富みユーモアもあるので友人関係は円満である。</t>
  </si>
  <si>
    <t>在で友達からの信頼もまわりに流されること、物事に対して主体的に行動している。寛容であるので友人関係は円満である。</t>
  </si>
  <si>
    <t>あり、思いやりのあるものおじしない明朗さて主体的に行動している。また、真面目で寛容であるので友人関係は円満である。</t>
  </si>
  <si>
    <t>クな発想をするので人ものおじせず、自分のが身に付いていて様々な仕事を能率良く確実にこなしている。礼儀正しく挨拶や応答がきちんとしていて、大変好感が持てる生活態度である。</t>
  </si>
  <si>
    <t>絶やすことなく生活すものごとを真っ正面か行動することができる。大変真面目で、仕事の処理が極めて几帳面である。</t>
  </si>
  <si>
    <t>で、物事にまじめに取もの静かで温和な性格球技大会、陸上競技大会では中心となって活躍し、クラスの優勝に貢献した。</t>
  </si>
  <si>
    <t>見を持っており、人にもの静かで目立たない。物事のけじめをきちんとし、責任ある言動ができ、信望も厚い。</t>
  </si>
  <si>
    <t>念を持ち、負けず嫌いもの静かで落ち着きが、参加者と協力し楽しさをもりあげたり、真剣にプレーする。交友関係も広く人格も円満である。面倒見がよいので、人から好かれ信頼されている。</t>
  </si>
  <si>
    <t>持ち周りの雰囲気に流もの静かななかにも意して人によい感じを与える。また物事を多角的・合理的に考察することができる。</t>
  </si>
  <si>
    <t>である。言うべきことやさしく穏やかな性格主将として３カ年地道な努力をしてきた。部員間、そして級友の信頼は厚い。</t>
  </si>
  <si>
    <t>りの考えを持ち、社交ややおとなしいが何事を学ぶ態度を持ち、向上心に富んでいる。また協力を必要とする仕事をする場合、級友の各々の立場を十分に理解し、調整することができる。</t>
  </si>
  <si>
    <t>りの考えを持っておりやや頑固なところはある。物事を客観的、多角的にとらえ、適切な判断をすることができる。また、感情の起伏が少なく、日常の生活態度も　　安定している。</t>
  </si>
  <si>
    <t>徒であり、物事に対しやや控え目ながらも集放送委員会アナウンサーとして３カ年大活躍をした。クラスの人気者でもある。</t>
  </si>
  <si>
    <t>、慎重に行動する習慣やや控え目な言動であ。文化委員として文化祭クラス参加を成功に導かせた貢献者である。クラスメートの信頼は厚い。</t>
  </si>
  <si>
    <t>わきまえ、落ち着いてやや視野は狭いが明る感が強く、最後までやり抜く根気強さをもっている。また、友への配慮が深く自分の気持ちより友の気持ちを第一と考える、やさしい心の持ち主である。それ故に友からの信頼は厚い。</t>
  </si>
  <si>
    <t>く活発な人物である。やや大人しいが何事に。一度心に決めたことは、最後までやり遂げようと努力する人物でもある。</t>
  </si>
  <si>
    <t>るく素直な性格であるやや物静かな面もあるとができる。細かなところまで気を配り心のこもった作業をするので大変信頼できる。また、係活動や毎日の清掃においても責任を持って取り組み、労を惜しまない。</t>
  </si>
  <si>
    <t>しでも率先して参加しユーモアがあり、思い和な性格のため人当たりも良く級友の信頼も大変に厚い。また、ＨＲ活動に於いて指導性を発揮したことは高く評価したい。</t>
  </si>
  <si>
    <t>を配り、積極的に行動ゆったりとした素直でを忘れない、明るく前向きな生徒である。任せられた仕事は最後までみんなと協力してやり抜く責任感と粘り強さを持っている。</t>
  </si>
  <si>
    <t>人物である。弓道部のよくいろいろな事に気が強く自分の役割をしっかりと果たした。何事にもよく協力して取り組みリーダー性がある。物事を公平に見ることができ、級友からの信頼は絶大である。</t>
  </si>
  <si>
    <t>がる仕事もおっくうがあまり感情を表面に出してきた。誠実で実行力があり、将来の楽しみな生徒である。</t>
  </si>
  <si>
    <t>いやるやさしさがあるあまり目立たないが、厚く、明るく生き生きしている。頑張りやでより向上しようとするための努力を惜しまない生徒である。</t>
  </si>
  <si>
    <t>で礼儀をわきまえ、はあまり目立たないが物態度がとれる。リーダー性があり、他人の話をよく聞き集団をまとめることができるので、級友からの信頼が厚い。</t>
  </si>
  <si>
    <t>の者に対する思いやりあまり目立たないが明気が高い。性格的に活発であるため、級友も多い。責任感も強く、クラスの仕事等も地道に最後までやり抜く。</t>
  </si>
  <si>
    <t>で他人への思いやりがありのままで、他人にる姿に好感がもてた。周囲をよく思いやり、周囲と協力しながら自分の役割を果たすことができ、級友の信望を集めていた。</t>
  </si>
  <si>
    <t>、正義感もある。細かいつも控え目な態度でり組んだ。また、自分のより高い目標の実現に向け計画を立て根気強く努力することができる生徒である。</t>
  </si>
  <si>
    <t>度もきちんとしているいつも清潔できちんと左右されずそれを貫き通す強い意志をもっている。しかし、友達には優しく明朗で社交性を持った人物である。</t>
  </si>
  <si>
    <t>標に向かって少しずついつも落ち着いた生活で何事にも一生懸命取り組んだ。また、真面目な生活態度で係活動、清掃活動も熱心に取り組み責任感も強い人物である。</t>
  </si>
  <si>
    <t>りとした考えを持っておおらかな性格でありされることなく、自分で正しいと思ったことに従って行動する。自分のなすべき仕事には責任をもち最後まできちんと行う。</t>
  </si>
  <si>
    <t>であり、落ち着いた生おおらかな性格でありを言えるし、善悪の判断も確かである。細かい点まで気づき、人との協力もよい。仕事の進め方は慎重で確実である。</t>
  </si>
  <si>
    <t>持ち主で、基本的な生おっとりとした性格で性に富みユーモアもあるので友人関係は円満である。</t>
  </si>
  <si>
    <t>持ち主である。責任感おっとりとしていて温、物事に対して主体的に行動している。寛容であるので友人関係は円満である。</t>
  </si>
  <si>
    <t>、級友の人気がある。おとなしいが、しっかて主体的に行動している。また、真面目で寛容であるので友人関係は円満である。</t>
  </si>
  <si>
    <t>常に真面目で熱心であおとなしいがしっかりが身に付いていて様々な仕事を能率良く確実にこなしている。礼儀正しく挨拶や応答がきちんとしていて、大変好感が持てる生活態度である。</t>
  </si>
  <si>
    <t>物事に対しては常に真おとなしいが芯は強く行動することができる。大変真面目で、仕事の処理が極めて几帳面である。</t>
  </si>
  <si>
    <t>任感も強く、寛容であおとなしいが芯は強く球技大会、陸上競技大会では中心となって活躍し、クラスの優勝に貢献した。</t>
  </si>
  <si>
    <t>基本的生活習慣が極めおとなしい性格で表だ。物事のけじめをきちんとし、責任ある言動ができ、信望も厚い。</t>
  </si>
  <si>
    <t>心優しい人物である。おとなしい性格で表だ、参加者と協力し楽しさをもりあげたり、真剣にプレーする。交友関係も広く人格も円満である。面倒見がよいので、人から好かれ信頼されている。</t>
  </si>
  <si>
    <t>人柄である。３ヶ年○おとなしく、協調性にして人によい感じを与える。また物事を多角的・合理的に考察することができる。</t>
  </si>
  <si>
    <t>持ち主である。責任感おとなしくあまり目立主将として３カ年地道な努力をしてきた。部員間、そして級友の信頼は厚い。</t>
  </si>
  <si>
    <t>持ち主である。責任感おとなしく口数は少な度である。友達との付き合いなど人間関係に敏感で、自分だけ独走したりすることなく、協調的である。</t>
  </si>
  <si>
    <t>ある。また、物事を冷おとなしく控え目だがまた、何事にも熱心に取り組み、最後まで責任を持って成し遂げる。</t>
  </si>
  <si>
    <t>あり、地道に努力しておとなしく真面目で、動することができる。また、ユーモアもあり級友から親しまれている。</t>
  </si>
  <si>
    <t>他人の面倒をよくみるおとなしく素直であるない強い精神力を持っている。また、生活態度も真面目で責任ある行動ができる。。</t>
  </si>
  <si>
    <t>深く、物事の善悪をよおとなしく目立たない格である。明るく、さわやか、礼儀正しい。いつも変わらない態度でどんな友人とも親しむので、級友の信頼がきわめて厚い。</t>
  </si>
  <si>
    <t>人に対しても思いやりおとなしく目立たないにしっかりとした生活態度であり好感のもてる生徒である。</t>
  </si>
  <si>
    <t>り、級友の信頼が厚いおとなしく目立たないいる。清掃など積極的に取り組み労を惜しまない。また、生活に節度があり、人の意見に左右されず冷静に判断して行動する人物である。</t>
  </si>
  <si>
    <t>り、仕事も自分で工夫きちんとした生活態度倒をみる気持ちの優しさがある。また、向上心が強く大変な努力家であり、学習態度が立派である。</t>
  </si>
  <si>
    <t>る。誰にも優しく接しきちんとした生活態度り誰からも親しまれている。生活態度もきわめて真面目で、責任ある言動ができる。集団生活には積極的に参加し、自己の責任を全うしている。</t>
  </si>
  <si>
    <t>なことでも、笑顔で一きまじめな性格で、正儀正しい。いつも変わらない態度でどんな友人とも親しむので、級友の信頼がきわめて厚い。生活態度も真面目で、責任ある言動ができる。</t>
  </si>
  <si>
    <t>さず、安定した生活態クラスのリーダーとしイペースで努力を続けている。温厚にして素直な性格で真面目な生活態度である。また、気の弱い友達を励ましたりする優しいところもみられる。</t>
  </si>
  <si>
    <t>明るく真面目である。クラスのリーダー的存接することができる。すべきことはきちんとやり遂げる責任感を持っている。</t>
  </si>
  <si>
    <t>事を的確にとらえて行クラス全体を見る目がり、堅実なタイプである。２年次には出版委員長として努力した。</t>
  </si>
  <si>
    <t>るく、常に努力を怠らクラス内では、ユニーされず自分なすべきことをきちんとやりこなす。常に冷静に判断し友人の信頼も厚い。</t>
  </si>
  <si>
    <t>隠しだてができない性けじめがあり、笑顔を高学年として自覚と責任をもって行動しており、体育委員の委員長としての活躍は目覚ましい。部活動でも主力メンバーとして力を発揮した。自分の役割分担は最後まで責任を持ってやり遂げる。</t>
  </si>
  <si>
    <t>他人と接する。基本的けじめのある生活態度行事等への参加も前向きで精一杯取り組んだ。また、他人の気持ちを考えて行動することができる。</t>
  </si>
  <si>
    <t>した服装・頭髪をしてしっかりした自分の意、自分なりの目標を持ってよく努力している。真面目できちんとしており礼儀正しく責任感もある。</t>
  </si>
  <si>
    <t>態度であり、友人の面しっかりした自分の信、他人の言動に左右されないしっかりとした自分なりの考えを持っており、目標に向かってこつこつとよく努力している。</t>
  </si>
  <si>
    <t>、きわめて好人物であしっかりした判断力を性格ではあるが、常に自分のペースで、自分なりに物事を処理していく面もある。</t>
  </si>
  <si>
    <t>、明るくさわやかで礼しっかりしている人物は成し遂げる。また何事に対してもこつこつ取り組む努力型である。</t>
  </si>
  <si>
    <t>自分の目標にむけてマしっかりとした自分な自分の考えを持っている。また、他の生徒を思いやる優しい心を持ち、友人関係が円滑である。</t>
  </si>
  <si>
    <t>かく、誰にでも優しくしっかりとした自分なっており、自分の利益にとらわれず正しい判断ができる。清掃活動に黙々と取り組み人の気づかないところまで綺麗にしていた。</t>
  </si>
  <si>
    <t>りした考えをもってお自分の考えを持った生基本的生活習慣が身についている。言動も落ち着いていて、きちんとしている。好感の持てる生徒である。</t>
  </si>
  <si>
    <t>した性格で、周囲に流じっくりと考えてからもっている。言動も落ち着いていて、きちんとしている。趣味の豊かな生徒である。</t>
  </si>
  <si>
    <t>、頑張り屋である。最じっくり考え、分担をために、こつこつと努力している。精神的な逞しさが加わりつつあるようだ。</t>
  </si>
  <si>
    <t>、努力家である。学校スポーツが好きな明る徒である。勤労意欲も旺盛であり、自己の仕事はきちんとやり遂げる。</t>
  </si>
  <si>
    <t>っての発表は少ないがスポーツが得意で、明度で地道に努力している。放送コンクール・アナウンス部門に出場し活躍した。</t>
  </si>
  <si>
    <t>っての発表は少ないがスポーツでも文化的催毎日を過ごしている。几帳面で礼儀正しく級友からの信望も厚い。意志が強く係りの仕事も学習の計画も、粘り強く最後までやり抜くことができる。</t>
  </si>
  <si>
    <t>富んでいる。穏やかなその場の状況によく気努力する生徒である。学習部活動ともに熱心に取り組んだ。</t>
  </si>
  <si>
    <t>たないが、自己の責務たいへんしっかりしたえをしっかり持っており、良いと判断したことは、すすんで行動に移すことができ、常に全力投球で諸活動にあたる姿に感銘する。</t>
  </si>
  <si>
    <t>いが、しっかりとしたたいへんな読書家で、してきた。誠実で実行力があり、将来の楽しみな生徒である。</t>
  </si>
  <si>
    <t>しっかりした考えを持たいへんな読書家であ厚く、明るく生き生きしている。頑張りやでより向上しようとするための努力を惜しまない生徒である。</t>
  </si>
  <si>
    <t>情緒が安定しており、たいへん心優しく向上態度がとれる。リーダー性があり、他人の話をよく聞き集団をまとめることができるので、級友からの信頼が厚い。</t>
  </si>
  <si>
    <t>が、自分なりの考えをたいへん心優しく思い気が高い。性格的に活発であるため、級友も多い。責任感も強く、クラスの仕事等も地道に最後までやり抜く。</t>
  </si>
  <si>
    <t>が、自分自身の向上のとても真面目である。る姿に好感がもてた。周囲をよく思いやり、周囲と協力しながら自分の役割を果たすことができ、級友の信望を集めていた。</t>
  </si>
  <si>
    <t>が、素直で真面目な生とても友達思いの明るり組んだ。また、自分のより高い目標の実現に向け計画を立て根気強く努力することができる生徒である。</t>
  </si>
  <si>
    <t>が、落ち着いた生活態どんなことでも責任を左右されずそれを貫き通す強い意志をもっている。しかし、友達には優しく明朗で社交性を持った人物である。</t>
  </si>
  <si>
    <t>で、常に目標を持ってどんな仕事も真面目にで何事にも一生懸命取り組んだ。また、真面目な生活態度で係活動、清掃活動も熱心に取り組み責任感も強い人物である。</t>
  </si>
  <si>
    <t>で目標に対して精一杯どんな事に対してでもされることなく、自分で正しいと思ったことに従って行動する。自分のなすべき仕事には責任をもち最後まできちんと行う。</t>
  </si>
  <si>
    <t>義感が強い。自分の考まじめで落ち着いた生を言えるし、善悪の判断も確かである。細かい点まで気づき、人との協力もよい。仕事の進め方は慎重で確実である。</t>
  </si>
  <si>
    <t>多くの先人たちの考えリーダーとしてしっかく言動のはしばしでその面が現れていた。何事にも自分なりの目標を持ち、それを達成するための地道な努力をする向上心も見られた。</t>
  </si>
  <si>
    <t>り、知識欲が旺盛であリーダーとしての資質かり見極め、誰に対しても公平に接することができる。学年のリーダーとして３年間大いに貢献した。</t>
  </si>
  <si>
    <t>心のある人物である。リーダー的な存在で常ない芯の強さを持っている反面、友人と協力して困難にも向かって努力する。また、考えることより、体を動かすことを好む。</t>
  </si>
  <si>
    <t>やりのある人物である挨拶や服装など生活全する。発想が豊かで生活をよりよいものにしようと努力する。自分で決めたことは、最後まで粘り強く取り組む。</t>
  </si>
  <si>
    <t>係りの仕事等には責任一見控え目であるが、度で行動がとれる。リーダー性も強くクラスでの人望も厚かった。</t>
  </si>
  <si>
    <t>く心優しい人柄である一見弱々しく優柔不断が強く安心して仕事を任せられる。部活動はテニス部に所属し日々の地味な練習に努力を惜しまなかった。クラス内にあっては委員長として活躍し友人にも信頼されている。</t>
  </si>
  <si>
    <t>持ち着実に努力するこ一見地味ではあるが、えを持ち、常に自分の目標に向かって努力を続ける忍耐力を持っている。また、責任感も強く仕事を安心して任せることができた。</t>
  </si>
  <si>
    <t>誠意をもって行う。温一見無愛想な感であるめに、あるいは学校行事のため地道な努力を重ねてきた。</t>
  </si>
  <si>
    <t>こつこつと努力する事一見無愛想に見えるが生徒である。周囲に流されることなく自分の決めた目標に向かってコツコツと努力する姿勢をもっている。</t>
  </si>
  <si>
    <t>活態度である。責任感運動好きでさっぱりとも真面目な態度で取り組み、クラス活動などでは立派にその責任を果たすことができた。言葉遣い等も適切で礼儀正しさを身につけている。</t>
  </si>
  <si>
    <t>で、正義感責任感が強円満な人柄である。３るタイプである。また、与えられた仕事はきちんとこなす責任感を有している。</t>
  </si>
  <si>
    <t>なく物事の善悪をしっ温厚、お人好しで、心念を持って生活している。また、性格は明るく責任感が強いので安心して仕事を任せることができる。</t>
  </si>
  <si>
    <t>がある。他に左右され温厚・誠実で礼儀正し的である。温厚な言動で、誰とでも親しくし、誰からも信頼されている。自己の役割に忠実で、最後まで責任を果たしている。</t>
  </si>
  <si>
    <t>考えをはっきりと表現温厚・篤実、他人の意べき事は最後まできちんと誠実にやり遂げている。友人思いで優しい心配りができ、友人からの信望が厚い。</t>
  </si>
  <si>
    <t>らとらえ常に誠実な態温厚で、真面目。自己気で憎めない。与えられた仕事は、ていねいに最後までしっかりと行う生徒である。</t>
  </si>
  <si>
    <t>であるが、大変責任感温厚でどの級友に対しタイプである。また、与えられた仕事はきちんとこなす責任感を有している。</t>
  </si>
  <si>
    <t>が、しっかりとした考温厚でゆったりした性事は最後までしっかりやり遂げる。欠席もなく、基本的生活習慣も確立されている。学習面だけでなく、学校行事にも熱心に取り組んだ。</t>
  </si>
  <si>
    <t>ある。自己の進路のた温厚でゆったりした性。音楽部の部長として大活躍をした。また、クラスの雰囲気を盛り上げる役割を果たしてくれた。</t>
  </si>
  <si>
    <t>志の強さを感じさせる温厚でゆったりとした主である。自分の気の向いたことに対しては努力と強い執着心で一所懸命にやり抜く。</t>
  </si>
  <si>
    <t>である。また、何事に温厚でゆったりとしたり感じたりしたことを素直に表現することができる。前向きなことが多く、クラスを明るく楽しいものにしてくれた。友人関係も良好である。</t>
  </si>
  <si>
    <t>にもコツコツと努力す温厚でゆったりとしたに、落ち着いて物事に対処しているので級友の信頼も厚い。また、几帳面な性格で真面目な生活態度である。</t>
  </si>
  <si>
    <t>るが、正義感が強く信温厚で穏やかな性格でたことをはっきりと発言することができる。周囲からの信望が厚い。物事を深く考え一度決めたことを最後までやり抜くことができた。</t>
  </si>
  <si>
    <t>団活動への参加は意欲温厚で規律正しく、責の集団でもまとめる力を持っている。また、明朗でさっぱりしているので友人からの信頼も厚い。与えられた事以外の事も考え行動できる。</t>
  </si>
  <si>
    <t>るが、思慮深く、やる温厚で真面目であり、に向けて精一杯努力する姿勢が身に付いている。また、行事や係活動に率先して取り組み学級活動に貢献した。</t>
  </si>
  <si>
    <t>くユーモアがあり無邪温厚で真面目である。である。一度こうと思い込んだら最後までやり遂げようとする芯の強さを持った、礼儀正しい生徒である。</t>
  </si>
  <si>
    <t>もコツコツと努力する温厚で真面目で責任感志は強く一度決心したことはなかなか覆さない。またユーモアに富む人柄は、多くの級友にしたしまれている。</t>
  </si>
  <si>
    <t>が、一度引き受けた仕温厚で真面目な人柄でとしてクラスの重鎮となっている。大変友達思いで、クラスメイトの信頼は厚い。</t>
  </si>
  <si>
    <t>やりのある人物である温厚で真面目な性格でいる。負けず嫌いで努力家であり、勉学とスポーツを両立させるよう努力してきた。また級友や下級生からも信頼されている。</t>
  </si>
  <si>
    <t>やさしい気持ちの持ち温厚で誠実な人柄であっている。３ヶ年間柔道部に所属、各種大会で活躍勉学とともによく努力した。県大会では大活躍した。</t>
  </si>
  <si>
    <t>づいて発言し、考えた温厚で誠実な人柄であなことにはこだわらず級友からの信望も厚い。清掃などの奉仕的作業も熱心に取り組む。</t>
  </si>
  <si>
    <t>りとした考え方のもと温厚で誠実な人柄であ長として生徒会運営の中心的役割をよく果たしてきた。勉学に、生徒会活動に、そして部活動に積極的に取り組んできた姿勢は高く評価したい。</t>
  </si>
  <si>
    <t>に優れ、正しいと思っ温厚で誠実な人柄であいので、級友の信頼が厚い。その反面、友人の間違った意見や行動を正しく批判する勇気を持っている。</t>
  </si>
  <si>
    <t>に学級や部活動等、何温厚で誠実な人柄であ常に理想を持ち、それに対してひたむきな努力をする責任感のある好人物である。</t>
  </si>
  <si>
    <t>体に節度があり、目標温厚で責任感が強く、ので、級友の信頼が厚い。また言葉遣いが丁寧で、礼儀正しい。集団の中で、自己の役割を自覚し誠意を持って責任を果たす。</t>
  </si>
  <si>
    <t>友人が多く明るく元気温厚で責任感が強く最ちんと仕事をこなしてゆく。硬式野球部で３年間努力し、３年次の夏の大会では県１６位の成績を残すチームの正捕手であった。</t>
  </si>
  <si>
    <t>な面も見られるが、意温厚で素直であり大変ある接し方ができる。また芯もしっかりしており自分の意見を堂々と伝えることもでき、周囲の仲間からの信頼が厚い。</t>
  </si>
  <si>
    <t>縁の下の力持ち的存在温厚で素直な性格であス部に所属し、県新人戦、県総体、各種大会で活躍した。</t>
  </si>
  <si>
    <t>が、優しい心を持って温厚で目立たないが、すことが好きで、３年間バスケットボール部に所属し活躍した。</t>
  </si>
  <si>
    <t>、明るく優しい心を持温厚で礼儀正しい。３り級友たちから親しまれている。事にあたっては最後まで責任をもってやりぬく。規則正しい、よい生活習慣のできた生徒である。</t>
  </si>
  <si>
    <t>した性格であり、小さ温厚で礼儀正しい。事スもあり級友達から親しまれている。３年間数多くの部で活躍しており社交的であるので友人関係は円満である。</t>
  </si>
  <si>
    <t>ヵ年間、生徒会の副会温厚で礼儀正しく、真は少ないが、しっかりとした自分なりの目標をもちこつこつとよく努力している。寛容であるので友人関係は円満である。</t>
  </si>
  <si>
    <t>にわだかまりをもたな温厚で礼儀正しく、責に取り組んでいる。常に他人のことを考えて行動できる思いやりがある。バレーボール部の部長として活躍した。</t>
  </si>
  <si>
    <t>く常識的言動をとる。温厚で礼儀正しく真面なので、他からの信頼が厚い。また、学習面においても地道に努力している。</t>
  </si>
  <si>
    <t>見にもよく耳を傾ける温厚な人柄で、誰とでしている。友達思いで、誰とでも分け隔てなく接することができるので誰からも好かれている。</t>
  </si>
  <si>
    <t>のペースを崩さず、き温厚な人柄で他に対しアに富んだ所があり、友人に親しまれている。行動力もあり、修学旅行などの下調べもよくやった。</t>
  </si>
  <si>
    <t>ても優しく思いやりの温厚な性格で、自分の目に取り組み、思いやりもあるで、クラスの生徒からも信頼されている。クラス副委員長としてクラスを良くまとめ、職責を果たしている。</t>
  </si>
  <si>
    <t>格である。三年間テニ温厚な性格で、物事にに参加し生徒会役員として活躍した。また、剣道部に三年間所属しよく練習に励み昇段試験にも合格している。勉学との両立もこなし学習成績は常に学年上位を占めている。</t>
  </si>
  <si>
    <t>格である。身体を動か温厚な性格であるが芯。責任感も強く、与えられた仕事はきちんとやり遂げる。</t>
  </si>
  <si>
    <t>性格で、ユーモアもあ温厚な性格でしかも堅を与えている。常に冷静であり物事に対する判断もしっかりしており生活態度も堅実である。学習成績も優秀であり学年上位にランクしている。何事にも真面目に取り組み根気強く努力している。</t>
  </si>
  <si>
    <t>性格でユーモアのセン温厚な性格でしかも堅スで取り組む努力家である。責任感もあり、与えられたことは責任を持って最後まで成し遂げる。</t>
  </si>
  <si>
    <t>性格で表だっての発表温厚な性格で人のいやであり出席状況も良好である。学習面も良く地道に努力を積み重ねており、成績も徐々に向上している。与えられた仕事等は最後まで責任を持って果たしている。</t>
  </si>
  <si>
    <t>あり、何事にも真面目温厚な性格で他人を思事は快く引き受け、着実にこなす。級友達の信頼は厚い。３年になって教室内の掲示物一切の責任者となり、その責務をよく果たしている。</t>
  </si>
  <si>
    <t>任感が強く仕事も確実温厚にして素直な性格しその場の雰囲気を和らげてくれる好人物である。何事にも真面目に取り組む姿勢は高く評価したい。</t>
  </si>
  <si>
    <t>身だしなみはきちんと温厚誠実な性格で周囲いる。相手の立場を考え、冷静な判断で慎重に行動し、まとめていく指導力を持っている。</t>
  </si>
  <si>
    <t>一面、快活で、ユーモ温厚篤実で素朴な人柄く。穏やかな性格で控え目だが生徒間の信頼も厚いようである。</t>
  </si>
  <si>
    <t>が強い。何事にも真面温和で、責任感も強くにも真面目に取り組み、役員としての仕事は責任を持って成し遂げる。生活態度も安定しており、規則的な生活ができる。他にあまり左右されずにしっかりした考えを持って行動ができる。</t>
  </si>
  <si>
    <t>ある。何事にも積極的温和で、日常の生活態。何事にも努力するタイプで根気強い。部活動では毎日遅くまで練習に励み、学習面でも地道な努力をしている。</t>
  </si>
  <si>
    <t>こつこつ努力している温和であり、自分の目、自分なりの努力をよくしている。友人を大切にする。思いやりがある。</t>
  </si>
  <si>
    <t>り几帳面で清潔な感じ温和であるが、しっかして活躍したねばり強い意志を持っている。責任感が強く雰囲気にのまれることなく正しい判断力を持って行動する好青年である。</t>
  </si>
  <si>
    <t>る。何事にもマイペー温和でおおらかな性格責任を持ってやりぬく。実に生真面目な生徒で級友の信望を得ている。しっかりとした自分の目標を持ちこつこつとよく努力している。</t>
  </si>
  <si>
    <t>る。生活態度も真面目温和でやさしい性格の取り組む。清掃や奉仕活動等陰日なたなく率先して行う。良識もありクラスの企画した行事なども協力的で級友の信望も厚い。</t>
  </si>
  <si>
    <t>る。他人からの頼まれ温和でやさしい性格の。２、３年次に文化委員として活躍し文化祭を成功させた功績は大きい。</t>
  </si>
  <si>
    <t>る。誰とでも笑顔で接温和でユーモアがあり友人も多い。また、進路委員としてその責務を全うした。</t>
  </si>
  <si>
    <t>生活態度も落ち着いて温和で円満な性格で、ことができる。いつも陰ひなたのない行動ができるので、級友からも好かれている。</t>
  </si>
  <si>
    <t>後まで粘り強くやり抜温和で円満な性格で、。そのため周囲からも親しまれ友人も多い。クラスの仕事も積極的に引き受け責任持って最後までやり遂げる。真面目な性格で安定した生活ぶりである。</t>
  </si>
  <si>
    <t>な努力家である。何事温和で円満な性格で責よく努力している。公正で寛容であるので友人関係は円満である。３年間バスケットボール部員として鍛えた根性を持っている。</t>
  </si>
  <si>
    <t>り、友人の人望は厚い温和で思いやりがありり組む。責任感も強く仕事も確実であり、安心して任せられる。公正で寛容であるので友人関係も円満である。</t>
  </si>
  <si>
    <t>日常生活の面において温和で思いやりのあるに自分の考えを持って行動するため、リーダーとなって活躍することが多い。また、自分の為すべきことは最後までしっかりと行う責任感の強い生徒である。</t>
  </si>
  <si>
    <t>年間野球部のエースと温和で思いやりのあるをしっかりと持ち、目標に向かってこつこつとよく努力している。協力的で包容力に富み、友人関係は円満である。</t>
  </si>
  <si>
    <t>に当たっては最後まで温和で心優しい性格のに左右されないしっかりとした自分の考えを持っており、物事に対しては主体的に行動している。</t>
  </si>
  <si>
    <t>面目で何事にも真剣に温和で心優しい性格のらずに行うことができる。地道に努力するタイプで、友人関係も円満である。</t>
  </si>
  <si>
    <t>任感のある生徒である温和で真面目な人柄でので、級友からの信望も厚い。また何事にも自己のペースでじっくり取り組む。</t>
  </si>
  <si>
    <t>目である。また明るく温和で真面目な性格できはきしている。また、温厚な努力家で何事にも労を惜しまず協力的である。</t>
  </si>
  <si>
    <t>も分け隔てなく接する温和で人当たりがよくが深い。学習活動のみならず生活全般にわたって、常に自分の目標を定めて努力する根気強さがある。与えられた仕事だけでなく人の嫌がる仕事も責任をもって果たしたので信望も厚い。</t>
  </si>
  <si>
    <t>て寛容な態度で接する温和で誠実しかも思慮深く、３年間ＨＲ会長として活躍、特に文化祭では休日を返上して準備活動にいそしみ級友をリードした。</t>
  </si>
  <si>
    <t>考えをしっかりと持ち温和で誠実であり、他いことにもよく気が付き、仕事もきちんとやり遂げる。自分の信念に対して大変な努力をする。</t>
  </si>
  <si>
    <t>対して常に前向きに取温和で誠実な人柄であ。入学時よりラグビー部に所属、３年間積極的に練習し、県大会準優勝の原動力となった。</t>
  </si>
  <si>
    <t>がしっかりしとり、常温和で誠実な人柄であ努力を重ねる誠実な生徒である。友人関係は円満である。</t>
  </si>
  <si>
    <t>実である。自分の考え温和で誠実な人柄であ行動している。また何事に対しても、地道な努力を積み重ねている。</t>
  </si>
  <si>
    <t>実である。他人の言動温和で誠実な人柄で嫌活態度である。口数は少ないが、しっかりしたものを持っている。</t>
  </si>
  <si>
    <t>がる仕事もおっくうが温和で誠実な性格で、活習慣が極めて身についた生徒である。与えられた仕事も誠実に責任をもってこなすことができる。</t>
  </si>
  <si>
    <t>いやるやさしさがある温和で責任感があり、が強く与えられた事は最後までやり遂げる。地道にこつこつと努力している。</t>
  </si>
  <si>
    <t>で礼儀をわきまえ、は温和で責任感が強く、また、日常生活の中にマイペース的なところもあり、天才肌の面もある。</t>
  </si>
  <si>
    <t>の者に対する思いやり温和で素直な性格である。３年間サッカー部員として活躍したねばり強い意志を持っている。規則正しい、よい生活習慣のできた生徒である。</t>
  </si>
  <si>
    <t>で他人への思いやりが温和で素直な性格の生面目で熱心である。責任感が強く、寛容であるので友人の信望を得ている。規則正しい、良い生活習慣のできた生徒である。</t>
  </si>
  <si>
    <t>、正義感もある。細か温和で態度は落ち着いるので友人の信望を得ている。規則正しい、良い生活習慣のできた生徒である。</t>
  </si>
  <si>
    <t>度もきちんとしている温和で誰とでも親しくて身についた生徒である。責任感も強く与えられた仕事は最後まで責任をもってやり抜くことができる。人の忠告を素直に受け入れそれに従って行動することのできる謙虚さも持っている。</t>
  </si>
  <si>
    <t>標に向かって少しずつ温和で誰に対してもや１つのものに取り組むと最後まで地道に貫き通す根性を秘めている。陰日向がなく、何事にも努力をする姿勢は高く評価したい。</t>
  </si>
  <si>
    <t>りとした考えを持って温和で誰に対しても優○部で活躍をし、勉学にも励んだ。基本的生活習慣も確立している。</t>
  </si>
  <si>
    <t>であり、落ち着いた生温和で物事の洞察力やが強く与えられた事は最後まで地道にこつこつとやり遂げる。</t>
  </si>
  <si>
    <t>持ち主で、基本的な生温和で目立たないが、も強く、陰日向がなく何事にも努力をする姿勢は高く評価したい。</t>
  </si>
  <si>
    <t>持ち主である。責任感温和で優しい心情の持静に判断し、自分のペースで着実に行動に移すことができる。学級の活動においても広く周囲に目を向け、みんなと協力しながら前向きに取り組むことができた。</t>
  </si>
  <si>
    <t>、級友の人気がある。温和で優しい心情の持いる。責任感も強く、何事にも一生懸命取り組み、教師、友人からの信望も厚い。</t>
  </si>
  <si>
    <t>常に真面目で熱心であ温和で優しい性格であ好人物である。礼儀正しく几帳面で与えられた仕事は正確に最後まで責任をもって遂行する。</t>
  </si>
  <si>
    <t>物事に対しては常に真温和で落ち着いた人柄くわきまえていて、公平な態度をとれる。不言実行型の人物で責任感が強く、人の面倒見が大変良い。</t>
  </si>
  <si>
    <t>任感も強く、寛容であ温和で落ち着いた生活をもった行動が出来る。また、特別活動の面で創造性と優れた実践力を持っている。</t>
  </si>
  <si>
    <t>基本的生活習慣が極め温和で落ち着いた生徒。何事においても積極的に取り組み、完遂する人物である。</t>
  </si>
  <si>
    <t>心優しい人物である。温和で落ち着きのあるしてこなし着実で丁寧であり安心して任せることができる。生活態度もしっかりしており、友人関係も円滑で他人に対する配慮もあり信望も厚い。出席状況も良く学習態度も真面目で成績も上位である。</t>
  </si>
  <si>
    <t>人柄である。３ヶ年○温和なおっとりとした、面倒を見る事のできる人物である。工芸部に３ヶ年所属し、部長として部内を活発に盛り上げ、まとめることに貢献した。</t>
  </si>
  <si>
    <t>持ち主である。責任感温和な性格で、思いや生懸命取り組む姿勢は高く評価したい。３年次は文化委員として文化祭時にクラス発表の縁の下の力持ち的役割を立派に果たした。</t>
  </si>
  <si>
    <t>持ち主である。責任感温和な性格で、心優しっかりと身に付いている。責任感があり与えられた仕事は最後まで責任を持って果たすことができる。</t>
  </si>
  <si>
    <t>ある。また、物事を冷温和な性格で、慎重にまでやり遂げる実行力がある。自己の考えをきちんと持ち、発表もきちんとする。</t>
  </si>
  <si>
    <t>あり、地道に努力して温和な性格であり、考て行動する。自分の意見を求められた場合では、積極的に的確な発言をする事ができる。</t>
  </si>
  <si>
    <t>他人の面倒をよくみる温和な性格であり、服が円満である。任された事は責任をもって最後までやり遂げる。また、向上心を持ち、地道に努力している。</t>
  </si>
  <si>
    <t>深く、物事の善悪をよ温和な性格であり、与いが何事にも地道に努力する。他人に対してとても誠意のある行動がとれ、級友からも信頼されている。</t>
  </si>
  <si>
    <t>人に対しても思いやり温和な性格である。物生徒である。勤労意欲も高く仕事とう確実にこなす。行事や日常の係活動では最後まで責任を持って努力した。</t>
  </si>
  <si>
    <t>り、級友の信頼が厚い温和な性格で真面目な面目で何事にも真正面から取り組み、最後まであきらめることなく遂行するガッツと努力は高く評価できる。テニス部員として３ヶ年活躍した。</t>
  </si>
  <si>
    <t>り、仕事も自分で工夫温和な性格で他人に対。友人の相談にも嫌な顔をせず、快く対応し学習を援助した。委員長として自ら学級環境の整備に努めた。</t>
  </si>
  <si>
    <t>る。誰にも優しく接し温和な性格で他人へのに節度があり堅実な行動をとる。部活動でもよく部員を指導し、部の発展に貢献した。</t>
  </si>
  <si>
    <t>なことでも、笑顔で一温和な性格で誰とでもおり、自分のなすべき事は責任を持ってきちんとできる。また、いつも笑顔をたやさないので友達に好かれている。</t>
  </si>
  <si>
    <t>基本的な生活習慣がし温和な性格で友人も多ものをもっている。礼儀作法・言葉遣いなど基本的な生活習慣をきちんと身につけており落ち着いた生活態度である。</t>
  </si>
  <si>
    <t>きちんと仕事等を最後温和な性格で友人をとり、思いやりが深く親身になって友達の言うことを聞くことができる。また、物事を最後までやり通す意志の強さを持っている。</t>
  </si>
  <si>
    <t>相手の立場をよく考え温和な性格他人に対す度があり仕事もきちんとこなす。文化委員会副委員長として文化祭の縁の下の力持ちとして活躍した。</t>
  </si>
  <si>
    <t>り、周囲との人間関係穏やかで、いつも控え取り組むことができる。２年次には保健委員として、３年次には美化委員としてよく仕事を行い、友人からも信頼されている。</t>
  </si>
  <si>
    <t>徒である。口数は少な穏やかで、周囲の影響と、和やかに接することができる。生活態度も落ち着いており美化委員としても校内の美化推進の為貢献した。</t>
  </si>
  <si>
    <t>ており、非常に素直な穏やかで温かい人柄でとした自己の考えを持ち、他に左右されることなく自分の言動に責任を持って生活している。</t>
  </si>
  <si>
    <t>できる人物である。真穏やかで向上心に富みとは途中で投げ出すことなく最後まで貫き通す根性を持っている。クラス役員を責任を持って遂行したことは高く評価したい。</t>
  </si>
  <si>
    <t>さしく、人気者である穏やかで控え目な人柄常に交友関係を大切にしているので、友人の信頼は厚い。</t>
  </si>
  <si>
    <t>しく接する。生活態度穏やかで心優しい人物思いやりがある。また、まじめな生活態度で行事などにも積極的に取り組み、仕事や役割を十分果たしている。</t>
  </si>
  <si>
    <t>判断力はしっかりして穏やかで心優しい性格である。目だつ存在とは言えないが、何事にも真剣に取り組む姿勢が好ましい。責任感も強い。</t>
  </si>
  <si>
    <t>しっかりと自分という穏やかで真面目な努力からも好感の持たれる人物である。ＨＲ副会長として指導的役割を立派に果たした。</t>
  </si>
  <si>
    <t>ち主。生活に節度があ穏やかで素直な性格で責任感が強く仕事が確実で、安心してまかせられる。また、工芸部に３年間所属し、高校芸術祭文化祭出品のために、中心となって活躍した。</t>
  </si>
  <si>
    <t>ち主である。生活に節穏やかで明るい性格で自立心が強く指示されるのを待つことなく、主体的に判断して行動することができる。</t>
  </si>
  <si>
    <t>る。何事にも真面目に穏やかで明るい性格でさつもきちんとできる。人と協力して仕事をしたり、友達の仕事の手助けをよくやるため級友からの信望も厚い。</t>
  </si>
  <si>
    <t>であり幅広い友人たち穏やかで明るく、素直後までやり遂げる。向上心に富んでおり、着実に努力するタイプである。</t>
  </si>
  <si>
    <t>姿勢である。しっかり穏やかで優しい心の持組み確実にやり遂げる。友人の仕事の手助けなどをよくやり級友からの信望も厚い。</t>
  </si>
  <si>
    <t>である。一度決めたこ穏やかで優しい心を持れた仕事は責任をもっておこなう。各学年において委員の活動をよく行いクラスに貢献した。</t>
  </si>
  <si>
    <t>真面目な生徒である。穏やかで落ち着いた生面倒見がよいなどの優しい面をもっている。日頃は自分の信念に従うが、心が素直で助言や指導にもよく耳を傾ける。好感の持てる生徒である。</t>
  </si>
  <si>
    <t>性格で、級友に対して穏やかで落ち着いた生ら親しまれている。自分の意見をはっきり主張することができる。</t>
  </si>
  <si>
    <t>りがあり、明るく素直穏やかで落ち着いた生できるため、皆から親しまれている。係として卒業アルバムの製作に貢献した。</t>
  </si>
  <si>
    <t>く思いやりがあり、誰穏やかで落ち着いてお２年次に体育委員、３年次に図書委員としてよく仕事を行った。</t>
  </si>
  <si>
    <t>行動する。真面目で、穏やかで落ち着きがあある。２年次には修学旅行委員、３年次には放送委員としてよく仕事を行った。友人からも大変信頼されている。</t>
  </si>
  <si>
    <t>え方が前向きである。穏やかで落ち着きのあ倒見がよいなどの優しい面をもっている。考え方は合理的な事を好み自分の信念に従うが、心が素直で助言や指導にもよく耳を傾ける。</t>
  </si>
  <si>
    <t>装言葉遣いもよくあい穏やかで落ち着きのある。仕事は、責任をもって着実に消化する能力を持っている。</t>
  </si>
  <si>
    <t>えられた事は素直に最穏やかな心の持ち主でで仕事を確実にこなす。また、自己の目標に向かって着実に努力を積み重ねる意志の強さがある。</t>
  </si>
  <si>
    <t>事に真摯な態度で取り穏やかな人柄で、人のりをもって接することが出来る。また、行事などの諸活動においては、最後まで責任をもって丁寧に作業を進めることができる真面目な生徒である。</t>
  </si>
  <si>
    <t>努力家である。与えら穏やかな人柄であり人りと持ち、目標に向かってこつこつとよく努力している。責任感も強く、仕事も安心して任せることができた。</t>
  </si>
  <si>
    <t>する思いやりが深く、穏やかな性格だが自分く自己の仕事を果たすことができる。ひたむきな努力家であり、授業や学校行事にも一生懸命取り組んだ。</t>
  </si>
  <si>
    <t>思いやりも深く友人か穏やかな性格で、周りくこつこつと続け努力を惜しまない。几帳面で何事にも責任を持ってきちんと行う。</t>
  </si>
  <si>
    <t>やさしく接することが穏やかな性格で、人に容であるとともに、他からの助言や忠告を謙虚に受け入れる。面倒見がよいので友人から親しまれ信頼されている。美化委員として校内美化に努め活動によく参加した。</t>
  </si>
  <si>
    <t>い。１年次に英語係、穏やかな性格で、着実み、自分でよく考え判断力も的確である。責任感も強く、仕事も安心して任せることができ、かつ確実に処理をする。</t>
  </si>
  <si>
    <t>ても大切にする生徒で穏やかな性格であり、ームルームの清掃や自己の役割などは少しもないがしろにせず、誠実に取り組むことができる。学習意欲も旺盛ですべての教科にわたり熱心に取り組んだ。</t>
  </si>
  <si>
    <t>る思いやりが深く、面穏やかな性格で生活態まれている。行動は控え目であるが、学校行事に関する細々とした仕事もきちんとやり遂げ、信頼を深めた。</t>
  </si>
  <si>
    <t>目な態度で他人と接す穏やかな性格で誰とでるが、責任感が強く与えられた仕事は最後までやり遂げる生徒である。</t>
  </si>
  <si>
    <t>を受けず自己のペース穏やかな性格で落ち着かれている。また、自分に対する厳しさを持ち、自分の生活を向上させようとする意欲を持ってこつこつと努力ができる人物である。</t>
  </si>
  <si>
    <t>、誰に対しても思いや穏やかな性格で礼儀正しても真剣に真面目に取り組む姿勢に好感を持つ平素の生活態度や学習態度も良好であり、向上しようとする意欲がうかがえる。また部活動を通じて根気や粘り強さも身についてきており、級友に対する思いやりがある。</t>
  </si>
  <si>
    <t>、自分の考えをしっか穏やかな落ち着いた生仕事は最後までやり通す責任感もある。また、友達を大切にしお互いに協力し高めあおうとしているので、級友からの信望も厚い。</t>
  </si>
  <si>
    <t>であるが、責任感が強穏やかな落ち着きのあ自分なりに努力し向上しょうとするひたむきさをもっており、学習においても部活動においても頑張りをみせた。やさしく友人思いなので周囲から親しまれており、しっかりした行動は他から信頼されている。</t>
  </si>
  <si>
    <t>である。物事を根気強穏和で目立たないが、少ないが、自分なりの意見をもっており、一旦決めたことは少々のことでは動かさない強さがある。</t>
  </si>
  <si>
    <t>である。他に対して寛穏和な性格で何事にもも強く与えられた仕事は最後まできちんとやり遂げる。また、何事に対してもこつこつ取り組む努力型である。</t>
  </si>
  <si>
    <t>家である。向上心に富穏和な性格で礼儀正しは少ない方であるが芯はしっかりしていて、自分の考えをはっきりと述べることができる人物である。また、責任感が強いので安心して仕事を任せることができる。</t>
  </si>
  <si>
    <t>ある。自己に厳しくホ何事にも意欲的に取りを持って接するので級友から信頼されている。何事にも影日向なく真面目に取り組み確実にやり遂げる。</t>
  </si>
  <si>
    <t>あり、友人からも親し何事にも意欲的に物事年間野球部の主力メンバーとしてチームに貢献した。清掃等の仕事でも手を抜かず誠実に事に当たる。裏表のない人柄に対する評価は高い。</t>
  </si>
  <si>
    <t>あり行動は控え目であ何事にも一生懸命に努事にも真面目に前向きに取り組み、確実に自分の仕事を成し遂げることができる。自分の立場を理解し、学級全体を考えて行動ができるので友人からの信頼も厚い。</t>
  </si>
  <si>
    <t>な性格で、級友から好何事にも根気強く、目なく接することができ、友人の信頼も厚い。自己の仕事は責任をもってやり抜く心の強さと実践力を持っている。</t>
  </si>
  <si>
    <t>ち主である。何事に対何事にも自主的に取りさがあるので、周囲から信頼されている。また、係活動や自分の立てた目標に向かって、最後まで努力する責任感もある。</t>
  </si>
  <si>
    <t>っていながら、自分の何事にも自分の考えをやりのある態度がとれた。生活態度も真面目であり何事に対しても誠意を持って対処していた。また学習意欲も充分に持っており自分のペースでこつこつと努力を積み重ねていた。</t>
  </si>
  <si>
    <t>活ぶりの生徒である。何事にも真面目に取り、周囲に流されることなく学習生活をしっかりと行っていた。読書量も多く洞察力も素晴らしい真面目な生徒である。</t>
  </si>
  <si>
    <t>活態度である。口数は何事にも真面目に取り的に過ごしている。与えられた仕事は、ていねいに最後までしっかりと行う。学校行事等への参加も前向きで精一杯取り組んだ。</t>
  </si>
  <si>
    <t>活態度である。責任感何事にも真面目に積極のとれた人間関係が作れる。また、仕事に対し責任ある行動がとれる。</t>
  </si>
  <si>
    <t>り、礼儀正しい。口数何事にも進んで取り組でまわりの信頼が厚い。他人の気持ちを理解できる優しさがある。</t>
  </si>
  <si>
    <t>り、誰に対しても誠意何事にも精一杯努力しある。係り等の仕事にも責任を持って取り組み、人に頼まれた事はいやがらず行う人柄の良さは、友達から厚く信頼されている。人に対する思いやりも忘れず、また礼儀正しさがある。</t>
  </si>
  <si>
    <t>る生活態度である。３何事にも積極的に取り。旅行委員として遠足の企画運営に責任をもって取り組んだ。また部活動と学習の両立にもよく努力していた。</t>
  </si>
  <si>
    <t>る生活態度である。何何事にも積極的に取りできる。行動も誠実で責任感も強いため友人からも信頼を得ている。</t>
  </si>
  <si>
    <t>誰に対しても分け隔て何事にも積極的に取り何事に対しても一生懸命取り組む姿勢には好感が持てる。また、</t>
  </si>
  <si>
    <t>気持ちを思いやる優し何事にも積極的に取りている。時と場に応じた適切な判断力で行動し、前向きに実践することができる。また自分のなすべき仕事は最後まで責任をもってやり遂げることができる。</t>
  </si>
  <si>
    <t>に対しても優しい思い何事にも積極的に取り分け隔てなく接することができる。係活動も責任を持ってあたり、その誠実な仕事ぶりから信頼は厚かった。</t>
  </si>
  <si>
    <t>の考えをしっかり持ち何事にも前向きに取りる心、優しい心があり、他人を思いやる気持ちが強い。クラスの仕事も労を惜しまず最後までよくやる。</t>
  </si>
  <si>
    <t>と争いごともなく協力何事にも前向きに取りものをもっている。礼儀作法・言葉遣いなど基本的な生活習慣をきちんと身につけており落ち着いた生活態度である。</t>
  </si>
  <si>
    <t>対し優しく接し、調和何事にも素直な姿勢でできる。学習活動においては目標を定めて努力している。また学校行事におけるクラスの活動や図書委員として、自分の責任をきちんと果たし周囲の者の信望も厚い。</t>
  </si>
  <si>
    <t>に物事をやり遂げるの何事にも動じない悠然活をしている。また、時と場合に応じた適切な判断力で行動し前向きに実践することができる。</t>
  </si>
  <si>
    <t>落ち着いた生活態度で何事にも物おじせず常自己の仕事を完全に果たそうとする。また、リーダーとしての資質を備えた努力家でもある。</t>
  </si>
  <si>
    <t>度もしっかりしている何事にも目標を持ってる、チャレンジ精神旺盛な生徒である。また明るく優しい心を持っているため級友の信頼も厚い。</t>
  </si>
  <si>
    <t>も笑顔で接することが何事に対しても、熱心ュラーとして練習に全力で打ち込むかたわら、文化祭実行委員を引き受け、全校行事の運営に献身的に努力した。学習意欲も大変に高い。</t>
  </si>
  <si>
    <t>いた生活態度であり、何事に対しても意欲的。また、几帳面で計画性に富み、その実行力は高く評価される。</t>
  </si>
  <si>
    <t>しく節度ある生活をし何事に対しても真正面する人物である。目立たないが芯が強く、将来の楽しみな人物である。</t>
  </si>
  <si>
    <t>活態度で誰に対しても何事に対しても真面目組み的確に判断し行動することができる。また、責任感もあり与えられた仕事は根気強く最後までやり遂げる生徒である。</t>
  </si>
  <si>
    <t>る言動をとる。奉仕す何事に対しても前向き前向きである。責任感や正義感が強く、自分の役割を確実に果たすことができる。</t>
  </si>
  <si>
    <t>しっかりと自分という何事に対しても素直に事でも最後まで責任を持って着実に行っている。また、穏やかな性格で誰に対しても思いやりを持って、接することができるので友人からの信頼も厚い。</t>
  </si>
  <si>
    <t>真剣に取り組むことが何事に対しても落ち着られる。また、素直な性格で、集団への参加も意欲的である。</t>
  </si>
  <si>
    <t>く節度と調和のある生何事に対しても冷静にたアイデアと行動力で自分の力を発揮し最後までやり遂げる。また、目標の実現のために計画をたて、向上の努力を惜しまない。</t>
  </si>
  <si>
    <t>組み、責任感も強く、何事に対して一生懸命数は少ないが、責任感が強く、規律ある生活態度であるので、級友からの信望も厚い。</t>
  </si>
  <si>
    <t>に取り組むことができ何事も根気強く真面目後までやり通す人物である。大変明るくクラスの雰囲気を盛り上げてくれた。</t>
  </si>
  <si>
    <t>力する。野球部のレギ何事も前向きな思考がく姿には好感が持てる。自分の意見をしっかり持っており、自分の決めた目標に向かって必ず最後までやり通す、強い意志の持ち主である。</t>
  </si>
  <si>
    <t>標達成に努力を傾ける寡黙であるが、芯はし信望が厚い。責任感が強く最後まできちっとやり遂げる。クラス全体をまとめる力を持ち、いろいろな場面で力を発揮した。</t>
  </si>
  <si>
    <t>組み、こつこつと努力寡黙であるが、緻密・ている。発言もクラスによい影響を与えるものが多く存在感も大きい。素直で明るい人柄である。</t>
  </si>
  <si>
    <t>持ち、じっくりと取り寡黙であるが誠実でああふれる生徒であり、また常に笑顔を崩さない陽気さとどこか憎めぬユーモアのある表情を持つ。そのため友人からも親しまれており、クラスの人気者となっている。</t>
  </si>
  <si>
    <t>組み、物事の考え方が寡黙でおとなしいが、イペースでこつこつと努力するタイプであり、また誰とでも波風を立てずに接することができる。生活態度も落ち着いており、常に冷静な判断力をもって行動できる。</t>
  </si>
  <si>
    <t>組んでおり、どんな仕寡黙なところが時にはてる。発想や行動が健康的であり伸び伸びしている。誰とでも分け隔てなく接することができ周囲から親しまれている。</t>
  </si>
  <si>
    <t>的に取り組む姿勢がみ快活でユーモアがありげようとする姿勢は素晴らしい。責任感が強く、任せられた仕事の処理は完璧である。</t>
  </si>
  <si>
    <t>み、創意と工夫にみち絵を描くことが大変好また自分の為すべきことを黙々と行うため、級友達からも一目置かれる存在である。</t>
  </si>
  <si>
    <t>、真剣に取り組む。口開放的で明るい性格で自分に対して簡単には妥協しないという姿勢で、努力を積み重ねている。友人を大切にし一緒に目標に向かって前向きに行動することができる。</t>
  </si>
  <si>
    <t>組み、責任をもって最開放的な性格で、心にる性格で、決して中途半端にすることのない生活態度を身につけている。テニス部に３年間所属し部の運営と自らの試合で活躍した。そのひたむきな生活姿勢は他の模範となっている。</t>
  </si>
  <si>
    <t>組み全力で対処してい各教科ともに真面目にという気構えをもっており合理的な考え方をする責任感の強い生徒である。また、人間的な温かみのある生徒で指導性にすぐれている。</t>
  </si>
  <si>
    <t>組むため、級友からの各教科共に熱心に取り。しっかりした自分の考を持っており、物事に主体的に取り組む。</t>
  </si>
  <si>
    <t>組む様子は気迫に満ち各教科共に熱心であり努力するタイプである。勉学そしてスポーツに懸命に努力した人物である。</t>
  </si>
  <si>
    <t>組もうとする元気一杯学級内でもとりたてても強く信頼も厚い。向上心も強く努力家であるため周囲の者から尊敬されている。</t>
  </si>
  <si>
    <t>組むことができる。マ学校行事には積極的にる頑張りやである。授業態度も真面目で特にその集中力は素晴らしい。生活態度も誠実そのもので好感が持てる。放課後の進学補習にも積極的に参加していた。</t>
  </si>
  <si>
    <t>組む姿勢には好感が持学習面でも生活面でもとができる。ユニークな面もあるが、言動にはしっかりしたけじめがあると言える。身なりや挨拶などの基本的生活習慣がきちんと身に付いている。</t>
  </si>
  <si>
    <t>のぞみ、全力でやり遂寛容で小さなことにこきる。また、友達に対して、優しく思いやりのある態度で接することができるので、級友からの信望が厚い。</t>
  </si>
  <si>
    <t>とした雰囲気があり。感受性が豊かで小さなまた、自己をしっかり見つめ、他人に左右されない信念をもっている。</t>
  </si>
  <si>
    <t>に積極的に取り組む。感受性に富み、思いやむことができる。ねばり強く計画性のある生活態度である。常に思いやりの心を持ちまわりに働きかける努力もできる。</t>
  </si>
  <si>
    <t>地道に努力を積み重ね感受性豊かな生徒であを果たした。また、集団の一員として全体的な立場から利己的な言動を慎み、集団に協力的である。</t>
  </si>
  <si>
    <t>に取り組み解決しよう感情の起伏が少なく、いて、行事等に積極的に参加し成功への原動力となった。また、礼儀正しくしっかりとした言葉遣いができる明るい生徒である。</t>
  </si>
  <si>
    <t>に取り組む性格である感情の起伏が少なく安目な努力家で向上心に富んでおり、着実に努力するタイプである。</t>
  </si>
  <si>
    <t>から取り組み、着実に基本的な生活習慣がしな考え方をする。また責任感が強く、自分の仕事を完全に果たそうとする。</t>
  </si>
  <si>
    <t>な態度で対応し責任感基本的な生活習慣がして公平に判断することができる。友人の手伝いなども気軽に引き受けることも多かった。</t>
  </si>
  <si>
    <t>に取り組むことができ基本的な生活習慣がし自己主張を持っている。その反面、自己の意見を他人に押しつけることはなく、集団の中の自己を理解して行動する。</t>
  </si>
  <si>
    <t>、真面目に取り組むこ基本的な生活習慣であ自主性に富む性格である。何事にもねばり強く取り組み、自分のなすべきことを責任を持って果たす。また、言葉遣いが丁寧で礼儀正しい。</t>
  </si>
  <si>
    <t>いて行動することがで基本的な生活習慣を身げている。節度をもって応答することができ、言葉遣いもきちんとしている。</t>
  </si>
  <si>
    <t>落ち着いて行動する。基本的な生活習慣を身ている。また、自分の意志をしっかりと持っており周囲に流されることなく、自分を律することができる。生活態度はとても落ち着いている。</t>
  </si>
  <si>
    <t>で誠意をもって取り組基本的生活習慣が確立る。海外での生活が長かったので、考え方や感じ方が日本の習慣や伝統と合わない時もあるが、クラスメイトにとっては新鮮な息吹を与えてくれる為、親しまれている。</t>
  </si>
  <si>
    <t>に取り組み、よく責任基本的生活習慣は、かので、ホームルームに明るさをもたらし、級友に親しまれている。</t>
  </si>
  <si>
    <t>でき、統率力に優れて基本的生活習慣もかく中はノートをしっかりとり課題は忘れずに完成させて期限に遅れずに提出ができた。</t>
  </si>
  <si>
    <t>っかりしており、真面気持ちが穏やかで、い理において優秀な成績を収めた。友人と競い合い、励まし合いながら切磋琢磨する姿勢が評価される。</t>
  </si>
  <si>
    <t>慎重な性格で、合理的気持ちが穏やかで明る積極的に参加して、自分の進路の実現に向けて良く努力していた。</t>
  </si>
  <si>
    <t>り、相手の意見を聞い気持ちが優しく、誰と与えられた仕事は最後まで責任を持って行う生徒である。また、常に温和な表情で他人に接することができるため、友人からも信頼されている。</t>
  </si>
  <si>
    <t>内面には強い個性的な気持ちが優しく控えめ試みながらクラスでの取り組みを充実させていた。特に文化祭のクラスの出し物の考案など意欲的であった。また、遅刻や服装の乱れもなく、安定した生活ぶりである。</t>
  </si>
  <si>
    <t>誤解されるが、誠実で規則正しい生活をしてて頑張ることができた。化学部では先輩部員と共に実験を行い、それなりの成果をあげた。</t>
  </si>
  <si>
    <t>、学校の雰囲気を和ら規則正しい生活習慣を友人を大切にする。また時、場所、事柄に応じて、自ら物事を判断し対応していく主体的な能力を持っている。</t>
  </si>
  <si>
    <t>きで豊かな感性を持っ規則正しい生活習慣をきに生活している。自己の言動に責任をもち、自分の役割を着実に果たす。</t>
  </si>
  <si>
    <t>あり、非常に素直であ規則正しい生活習慣をきちんとしており、仕事も安心してまかすことができる。</t>
  </si>
  <si>
    <t>わだかまりを持たない規律ある生活態度で真耳を傾ける。学習面においてはコツコツ努力しており成績も向上してきた。</t>
  </si>
  <si>
    <t>取り組んでいる。授業規律をよく守り、生活している。また、物事や人間関係についても、いわゆる大人の態度で対処できる。</t>
  </si>
  <si>
    <t>組んだ。特に英語、地規律正しく生活する。もしっかりしている。また仕事に対しても労をいとわず、きちんと行う。</t>
  </si>
  <si>
    <t>放課後の進学補習には級友からの信望が厚く安心して見守ることができた。また口数は少ないものの優しさを持って人と接することができるので、級友からも信頼されている。</t>
  </si>
  <si>
    <t>目立つ方ではないが、堅実な考えの持ち主で精神的にも安定した毎日を送っていた。ねばり強く努力することができ、芯も強い。交友関係も円満である。</t>
  </si>
  <si>
    <t>参加し、色々な工夫を元気がよく感情に流さり、時間を大切にしたり、言葉遣いや挨拶なども丁寧で行う。清掃やクラス役員の仕事なども地道に行うことができる。</t>
  </si>
  <si>
    <t>自分なりに目標を持っ現状に満足せず、常にいが正しく礼儀正しい。また、適切な判断で人に頼らず、自律的な行動がとれる、活動的な人物である。</t>
  </si>
  <si>
    <t>だわらず、人情に厚く言語さわやか、おもいを持っているので、級友から親しまれている。また、正義感が強く、悪いことは見逃せない性格である。</t>
  </si>
  <si>
    <t>喜びを大事にし、前向言葉遣いや服装がしっできる。絶えず自分を高めようとする努力のあとがみられ、学習面において素晴らしい成績をおさめた。</t>
  </si>
  <si>
    <t>りのある生徒である。言葉遣いや礼儀などがもなく几帳面な人柄である。いつも微笑みを絶やさない好人物である。</t>
  </si>
  <si>
    <t>る。人の話にも素直に交友関係は円満で、いている。誠実で責任感ある姿勢は、級友の信頼を得ている。</t>
  </si>
  <si>
    <t>日常の生活態度も安定公的な仕事に関して常活ぶりである。何事にも一生懸命に取り組み誠実な態度で最後までやり遂げる。周囲に動じることのないしっかりとした自分の意志を持っている。周囲から信頼され一目置かれる生徒である。</t>
  </si>
  <si>
    <t>定しており、生活態度口数が少なく、控えめへだてなく暖かく接している。考え方もしっかりしていて、言動にも誠意が感じられ級友からの信頼も厚い。</t>
  </si>
  <si>
    <t>かり身についており、口数が少なく、万事控を送った。また、物事に対して正しい判断力を持ち、誰に対しても平等に接するため友達から信頼されている。交友関係も大変良い。</t>
  </si>
  <si>
    <t>かり身についており、口数が少なくおとなしるので人気がある。清掃等人の嫌がる仕事も進んでやれる。探求心もあり、納得のゆかないことは最後まで考え詰める。</t>
  </si>
  <si>
    <t>っかりと身についてお口数が少なく控え目でりしている。係の仕事や清掃など黙々と行い周囲の人望を集めている。問題に対しては前向きに取り組み精一杯努力し解決しようとする。</t>
  </si>
  <si>
    <t>る、あいさつや言葉遣口数が少なく控え目で生活をおくった。与えられた仕事は責任を持って最後までやり遂げた。誰とでも分け隔てなく接することができ、優しく穏和な性格である。</t>
  </si>
  <si>
    <t>につけ、明るい雰囲気口数が少なく控え目でも落ちつきがあり考え方も現実的、合理的である。また、意志が強く何事につけても地道に努力を積み重ねる不言実行型の人物である。</t>
  </si>
  <si>
    <t>につけ節度ある生活が口数が少なく表だって人間的な温かみのある性格に親しみや、信頼感を寄せる級友が多い。３年間陸上競技部員として積極的に練習し活躍した。</t>
  </si>
  <si>
    <t>しており、遅刻、欠席口数が少なく表だってち着きがあり、考え方も現実的、合理的である。真面目で意志も強く、何事に対しても地道に努力を積み重ねている。</t>
  </si>
  <si>
    <t>なりしっかりと確立し口数が少なく表だってえ吸収していく。前向きで何事にもひたむきに努力する頑張りやである。温厚な性格であるが、ここという時にははっきり自分の考えを主張できる生徒である。</t>
  </si>
  <si>
    <t>りつされ落ち着いた生口数が少なく万事控え控え目だがしっかりした判断力をもち、与えられた仕事は責任をもって着実に果たすことができた。</t>
  </si>
  <si>
    <t>つも誰に対してもわけ口数が少なく万事控え強い意志を持つ。しかし、それを表面に出すことなく穏やかに友人と接し誰からも好かれ信頼されている。高校生として理想的な生徒である。</t>
  </si>
  <si>
    <t>く落ち着いた学校生活口数はあまり多くはなんで仕事に取り組み確実にやり遂げた。また、正義感が強く他人の言動に左右されず正しい行動を取ることができる。</t>
  </si>
  <si>
    <t>でも分け隔てなく接す口数はそう多くないがえられた仕事は責任を持って最後まで行う。２年、３年次には委員の仕事をよく行ってクラスにも貢献した。</t>
  </si>
  <si>
    <t>であり、芯ももしっか口数は少ないが、３年きりと表明することができる。交友関係も広く、周囲に左右されずに良い関係を保ちながら自分の目標を果たそうとしたり、行事を成功させようと努力した。</t>
  </si>
  <si>
    <t>おり、落ち着いた学校口数は少ないが、責任標に向かって努力を重ねることができる。また、学級の和を考え行動することができ、責任感も強い。</t>
  </si>
  <si>
    <t>よく維持した。言動に口数は少ないが、内面交際も公正、級友の信頼が厚い。また、指導性に富み、その場の状況に良く気を配り、積極的に行動する。</t>
  </si>
  <si>
    <t>よく維持した。素朴で口数は少ないが、明るてる。自分の信念をしっかりと持っていて計画的に物事を進めることができる。また、責任感が強く安心して仕事を任せることができる。</t>
  </si>
  <si>
    <t>身につけ、言動にも落口数は少ないがしっか折り目正しい生徒である。また、自分の仕事は必ず最後までやり遂げるなど責任感も強い。</t>
  </si>
  <si>
    <t>面目に素直に物事を考口数は少なくおとなしる。試練にも平常心を失わず行動できる。態度は控え目だが、与えられた仕事に対しては意欲的に取り組み、責任をもって成し遂げる。</t>
  </si>
  <si>
    <t>態度も真面目である。口数は少なくないが真り組む。常に自分の考えを持ち行動に移してゆく。興味・関心の対象も広く進取の精神に好感が持てる。青年らしい正義感も強い。</t>
  </si>
  <si>
    <t>他に流されることなく口数は少なく表だっての信念を持ち、旺盛な向上心で何事にも着実に積み重ねて行く姿勢を有している。</t>
  </si>
  <si>
    <t>、学校行事等に自ら進口数は少なく落ち着いは少ないが、真面目にこつこつ努力している。級友から信頼され、リーダーとしての自覚ある態度がみられ好感がもてる。</t>
  </si>
  <si>
    <t>優しい性格である。与口数は多いほうではな人に左右されることなく着実に身の廻りの事を処理していくしっかり者でもある。</t>
  </si>
  <si>
    <t>れず自分の意見をはっ口数は多いほうではな信念を持ち、旺盛な向上心で何事にも着実に積み重ねて行く姿勢を有している。</t>
  </si>
  <si>
    <t>向上心を持ち新たな目口数は多くないが、明考えを持ってこつこつと努力している。寛容であるので友人関係も円満である。</t>
  </si>
  <si>
    <t>やりもあり、友人との口数は余り多くはないに左右されないしっかりとした自分なりの考えを持っており、物事に対しては主体的に行動している。</t>
  </si>
  <si>
    <t>かりしていて好感がも向上心があり物事を計分なりの考えを持っており、目標に向かってこつこつとよく努力している。</t>
  </si>
  <si>
    <t>しっかりと身についた向上心が強くこつこつ面目にこつこつとよく努力している。しっかりとした自分なりの目標を持っており、事に対しては主体的に行動している。</t>
  </si>
  <si>
    <t>つも明るく生活してい広い視野に立ち物事を任感があり課せられた仕事も誠実にその任を果たす。また友人と協力して学校生活をより豊かなものものにしようとする積極性を内に秘めている。　</t>
  </si>
  <si>
    <t>に積極的・献身的に取控えめだが、奉仕的な少ないが、しっかりとした自分なりの目標をもってよく努力している。</t>
  </si>
  <si>
    <t>である。確固たる自己控えめであるが明るくにこつこつとよく努力する生徒で、物事を最後まで責任をもってやり抜く根気強さをもっている。</t>
  </si>
  <si>
    <t>えめで表だっての発表控えめで表だっての発を持ってよく努力する。係活動には熱心によくあたり、責任を持って最後までよく取り組んだ。友人に対しても優しく思いやりもある人物である。</t>
  </si>
  <si>
    <t>い面もある正直者。他控え目だが芯はしっかり持ち、将来の展望を大きく広げ常に信念をもって行動している。また、係の仕事等、自分に与えられた仕事は最後まで責任をもって当たる。</t>
  </si>
  <si>
    <t>ある。確固たる自己の控え目だが清掃や係りした。粘り強い意志を持っている。温厚で寛容であるので友人関係は円満である。</t>
  </si>
  <si>
    <t>はあるが、自分なりの控え目であるが、自分、クラスのリーダーとして活躍し、友人の信望はきわめて厚い。３年間、野球部で１年時よりレギュラーとしてチームの要となって大活躍した。</t>
  </si>
  <si>
    <t>はあるが、他人の言動控え目であるが礼儀正かり持っている。沈着冷静であり、物事を的確に判断し、行動に移せる。</t>
  </si>
  <si>
    <t>の発表は少ないが、自控え目で穏やかな性格である。機械に関することなど好きなことには熱中するタイプである。他人にはおもいやりのある行動が取れる。</t>
  </si>
  <si>
    <t>の発表は少ないが、真控え目な印象があるがっており、的確な判断ができる生徒である。友人に対しても、優しい気持ちで接する。</t>
  </si>
  <si>
    <t>の発表は少ないが、責控え目な言動であるが活躍した根性があち非常にねばり強いものがあるのを持っている。また寛容であるので友人関係は円滑である。</t>
  </si>
  <si>
    <t>目で表だっての発表は控え目な行動のなかに格で、生活面も落ち着がある。また、責任感も強くどのような仕事でも最後までしっかりと行ってくれた。</t>
  </si>
  <si>
    <t>目ではあるが、真面目控え目な性格だが、芯分なりの考えを持ってこつこつと努力している。寛容であるので友人関係は円満である。</t>
  </si>
  <si>
    <t>いが、自分なりの目標控え目な性格だが、他。おとなしいが、内面にしっかりしたものをもっている。</t>
  </si>
  <si>
    <t>、自分の考えをしっか校則遵守に対する意識おらかな性格であるため級友からの信頼も厚い。また、責任感も強く与えられた仕事は最後まできちんとやり遂げる生徒である。</t>
  </si>
  <si>
    <t>間陸上部員として活躍考えが堅実で真面目でるタイプである。バスケットボールは高校入学時より始めたが、３年間根気よく続けた。また生活委員の仕事もよく行った。</t>
  </si>
  <si>
    <t>感と実行力を兼ね備え考え方が堅実で、日常たな行動に向かって行こうとするチャレンジ精神を持ち多少のことでは中途で投げ出さない忍耐力を有する。</t>
  </si>
  <si>
    <t>には自己の主張をしっ行動が活発で何事にもとも仲良く生活している。自分の考えもしっかり持っており実行に移すことができる、真面目な人物である。</t>
  </si>
  <si>
    <t>く素直で、温和な性格行動に責任をもち、きる。また友人も多く信頼されている。興味を持ったことには妥協することなく、完璧をねらうまでの集中力を見せる。</t>
  </si>
  <si>
    <t>りした自分の考えを持行動は控えめであるがプである。物事をきちんとかなし、友人を大切にするため周囲からの信頼も厚い。書記としてクラス運営にも欠かせない人物である。</t>
  </si>
  <si>
    <t>いが、卓球部員として行動は控え目だがひとことができる。他の人への思いやりもあり、友人からの信頼は厚い。係りや当番の仕事は陰日向なく真面目に取り組む。</t>
  </si>
  <si>
    <t>面目でしっかりした性行動は控え目であるが的で、引き受けたことは責任をもって最後までやり遂げる。また、学校行事等への参加も前向きで精一杯取り組んだ。</t>
  </si>
  <si>
    <t>の発表は少ないが、自行動は控え目であるが標に対してコツコツと努力し結果を残すことができる。学校行事等への参加も前向きでプログラムや看板のデザインを担当し、能力を発揮した。</t>
  </si>
  <si>
    <t>た雰囲気をもっている行動は控え目で思慮深りとした自分の考えを持っており、物事に対して主体的に行動している。真面目で寛容であるので友人関係は円満である。</t>
  </si>
  <si>
    <t>いが、協調性に富みお行動は控え目で余りめ事においては手際よく仕事の順序を考えやり抜くことができる。真面目な生徒である。</t>
  </si>
  <si>
    <t>いが地道に努力を重ね行動は大変控え目であきちんとやり遂げる。身だしなみも常にきちんとしており適切な言葉遣いや対応の仕方も身につけている。真面目な生徒である。</t>
  </si>
  <si>
    <t>るく行動的である。新行動や言動に責任を持けじめのある言動がうかがえる。生活態度もきちんとしており、また責任感もある。</t>
  </si>
  <si>
    <t>が協調性に富み、友人高校生活の様々な場面ひなたなく仕事に打ち込むその生活態度は、他の生徒の模範である。また、級友や学級の仕事を進んで手伝い、清掃も熱心に行う生徒である。</t>
  </si>
  <si>
    <t>画的に行うことができ困っている人を見るとの考えを持ち主体的に行動ができる。また、決まりをよく守り、責任感があり係の仕事に意欲的に取り組んだ。</t>
  </si>
  <si>
    <t>と地道に努力するタイ根気強くこつこつと歩かりしており、落ち着いている。誰にでもやさしく接することができ、面倒見がよいので、周囲からも親しまれ、友人も多い。責任感が強く、与えられた仕事は最後までやり遂げる。信頼できる生徒である。</t>
  </si>
  <si>
    <t>考え、冷静に判断する根気強く努力の人であ目標にしたがい、他に左右されず生活している。生活姿勢は極めて真面目で誠実感にあふれている。</t>
  </si>
  <si>
    <t>活動には常に大変意欲細かいことにとらわれを持ち、相手の立場を理解し、助言や忠告を謙虚に受け入れる素直な性格である。</t>
  </si>
  <si>
    <t>、自分の係や自分の目細かなことに対しては努力する。１年次、３年次に出版委員としてよく仕事を行った。</t>
  </si>
  <si>
    <t>表は少ないが、しっか細やかな感受性と探求。落ち着いて物事に当たるタイプで協調性に富んでいる。</t>
  </si>
  <si>
    <t>りしている。自分の仕三年間無遅刻で無欠席、他に対する指導力にも優れている。また、集団の中で自己の役割を十分に自覚し、自分のなすべきことを責任を持って果たす。</t>
  </si>
  <si>
    <t>活動等は労をいとわず思いやりに溢れ友人のった仕事の処理が依頼でき安心できる。生活態度も良好で、テニス部部長として活躍。運動、学習両面に対して意欲的な姿勢をもっている。</t>
  </si>
  <si>
    <t>の考えをしっかり持ち思いやりのある穏やかある。目立たないが、自分のやるべき仕事は確実に果たすので、信頼がおける。生物、コンピュ－タのプログラミングなどに強い関心がある。</t>
  </si>
  <si>
    <t>しい努力家である。陰思いやりのある態度で意を持って仕事をする。常に高い目標に向かって全力を尽くし、粘り強く努力する芯のしっかりした人物である。</t>
  </si>
  <si>
    <t>ではあるが、自分なり思いやりの心を持ってっている。リーダーシップを発揮し、明るく、優しい面も持っている。</t>
  </si>
  <si>
    <t>、考え方や行動がしっ思慮のある冷静で合理持っている。また、相手の立場を理解し、助言や忠告を謙虚に受け入れる素直な性格である。</t>
  </si>
  <si>
    <t>、思慮深く、自己信念思慮のある冷静で合理にこなしていく。向上心があり目標に向かって計画的に粘り強く取り組むことができる。また、分けへだてなく友達と交流しており周囲からも信頼されている。</t>
  </si>
  <si>
    <t>も、確かな自己の意見思慮のある冷静で合理を持って人に接している。友人関係も良好である。また、向上心が旺盛で学習面でよく努力した。</t>
  </si>
  <si>
    <t>が強く何事にも地道に思慮深く合理的な考えもので、集団の中での自分の役割を自覚し、その責任を果たす。</t>
  </si>
  <si>
    <t>人への思いやりがある時と場合に合った正しえられた仕事は最後まで丁寧に誠実に全うしている。温厚な正確で友人関係は常に円満である。</t>
  </si>
  <si>
    <t>が強く、自己に厳しく自己に厳しくクラスをりしており、自分の考えに従って行動する。また些細な事にくよくよしない性格の持ち主である。</t>
  </si>
  <si>
    <t>ある。また、責任をも自己に厳しく常に向上信念を持ち、他に左右されることない。他に対して深い思いやりの心を持ち、献身的に行動できる。</t>
  </si>
  <si>
    <t>の生活にも落ち着きが自己の進路についてしられる。バレーボール部に３年間所属し部長も務めた。後輩の面倒を良く見部員をまとめるために努力を惜しまなかった。周囲から信頼を得ている生徒である。</t>
  </si>
  <si>
    <t>積極的に取り組み、誠自主性に富み何事にもってよく努力している。３年間皆勤であり、学習成績も大変優れている。テニス部の部長として部員をよくまとめ信頼を得ていた。</t>
  </si>
  <si>
    <t>ちんと自分の考えを持自主性に富み部活動と心を持っている。係活動でも、皆が嫌がる係にも率先して立候補し最後までやり抜く。また、先のことを考えて行動ができるため失敗も少ない。</t>
  </si>
  <si>
    <t>、確かな自己の意見を自分が正しいと考える対する思いやりも深く、心優しい人物である。３ヵ年卓球部で活躍し、副部長として部内をまとめたことは高く評価したい。</t>
  </si>
  <si>
    <t>つひとつのことを着実自分と異なる意見や立、決められた役割を最後まできちんとやり遂げる人物でもある。</t>
  </si>
  <si>
    <t>、常に礼儀正しく誠意自分なりによく考え、おり、交際も広い。また、自分のやるべき仕事は確実に果たすので、信頼がおける。</t>
  </si>
  <si>
    <t>、生活態度は誠実その自分なりによく考え責さっぱりとしている。明るくにぎやかな楽天的な面もある。</t>
  </si>
  <si>
    <t>い。責任感が強く、与自分には厳しく他者に。明るく、礼儀正しい。人当たりがよく、相手の心をなごませる。</t>
  </si>
  <si>
    <t>だたないが芯はしっか自分のやるべき仕事をしく常に服装が整っている。周囲に惑わされることなく正しい判断で行動できる。</t>
  </si>
  <si>
    <t>るが、確固たる自己の自分の意見をはっきり物である。クラスの仕事も責任をもって遂行しており大変誠実である。</t>
  </si>
  <si>
    <t>ち精神的にも成長が見自分の計画したことや活態度である。また、清掃や係活動など責任を持って果たすことができる、責任感のある真面目な人物である。</t>
  </si>
  <si>
    <t>で目標をはっきりと持自分の言動に責任を持、責任のある行動がとれるので仲間の信頼が厚い。また、清掃など目立たないところでも自主的に活動することができる、真面目な生徒である。</t>
  </si>
  <si>
    <t>放っておけない優しい自分の言動に責任を持を考えて行動ができるため級友からの信頼が厚い。また、責任感や目的意識も強く、何事にも前向きに考え実行する明るい生徒である。</t>
  </si>
  <si>
    <t>む性格である。級友に自分の考えをきちんと志が極めて強く、何事につけても地道に努力を積み重ね、何事についても一心に取り組み、解決しようとする気構えをもっている。</t>
  </si>
  <si>
    <t>る。学級活動において自分の考えをしっかり見無愛想のように見えるが、友人関係を大切にするスポーツマンである。学習と運動を両立させてきた意欲は、青年らしく筋が通っていた。</t>
  </si>
  <si>
    <t>ず、精神的に安定して自分の考えをしっかり人関係を大切にするスポーツマン。学習と運動を両立させてきた努力家でもあった。</t>
  </si>
  <si>
    <t>あまり気にしないで、自分の考えをしっかり対して一心に取り組み、解決しようとする気構えをもっている。</t>
  </si>
  <si>
    <t>的な態度をもっている自分の考えをしっかりり、相手の立場を尊重することができる。自分のより高い目標の実現に向け常に努力していた。友人から信望が厚く困難なことでも最後までやり遂げることができる。</t>
  </si>
  <si>
    <t>である。とても礼儀正自分の考えをしっかりつけている。また他人の気持ちを理解し集団生活に積極的に寄与することができた。部活動にも熱心であり部長としてよく頑張った。</t>
  </si>
  <si>
    <t>面倒見もよい頼れる人自分の考えをはっきりいる、積極的かつ意欲的な人物である。しかし、友人をリードする時にはいつも笑顔で優しいので友人や後輩の信望は厚い。</t>
  </si>
  <si>
    <t>な性格で落ち着いた生自分の考えをはっきりっており、着実に努力を重ねてきた。明朗で責任感があり、交友関係も良好である。</t>
  </si>
  <si>
    <t>人に接することができ自分の考えを持ち発言り組む大変好感の持てる生徒である。部活動にあってはテニス部に所属し日々の地道な練習に努力した。</t>
  </si>
  <si>
    <t>おり、常に相手の立場自分の考え信念を持ち充実した学校生活を過ごしている。また、指導性に富みテニス部の発展に貢献した。</t>
  </si>
  <si>
    <t>的な考え方をする。意自分の信念に基づいてり意見を述べる。また、清掃当番やクラス役員の仕事に根気強く取り組んだ。</t>
  </si>
  <si>
    <t>的な考え方をする。一自分の信念に向かって集団生活の向上に努めることができるため、級友からの信頼が厚い。また、礼儀正しく節度と調和のある生活態度が身についている。</t>
  </si>
  <si>
    <t>的な考え方をする。友自分の生活のリズムをいる。行動や態度は真面目でしっかりとしている。文芸部、合唱部に所属し、文化祭等で活躍した。特に、合唱部においては千葉県合唱コンクール、千葉県アンサンブルコンテストで銀賞を受賞している。</t>
  </si>
  <si>
    <t>方をする人物。何事に自分の動静を常に明確周囲に左右されることなく目標に向かう強い向上心を持ち努力を惜しまない。クラスの仕事も進んで引き受けせきにんを持ってやり遂げるので周囲から信頼されている。しっかりした生徒である。</t>
  </si>
  <si>
    <t>い言葉で人と接してお自分自身で納得した上することができる。自然を慈しみ生きることに喜びを感じ、いつも何事にも精一杯努力をし自分の可能性を広げていく。また、誰からも慕われ交友関係は広く明るい。</t>
  </si>
  <si>
    <t>まとめる統率力を身に自分自身の考えをしっに手際よくやり抜くことができる。穏和で心が優しく誰からも好かれている。</t>
  </si>
  <si>
    <t>しようと努力を続けて失敗に屈せず、成功に向にリードすることができるので、仲間からの信頼も厚い。全ての事を計画的に進め集団の向上に大きく貢献した。</t>
  </si>
  <si>
    <t>っかりした考え方を持社交性に富み、誰とでは最後まで確実にやり通す。意志が強く、他人に左右される事なく自分の意見を主張できる。</t>
  </si>
  <si>
    <t>前向きに、積極的に取社交性に富み、分け隔の役割を自覚し、自分のなすべき事を誠意をもって果たす。また心のわだかまりがなく明朗であるため友人が多い。</t>
  </si>
  <si>
    <t>学習活動を両立させ、周囲に影響されることタイプである。今後、一層の向上が期待できる人物である。</t>
  </si>
  <si>
    <t>ところに従ってはっき周囲に気を配りながら現できる。明るく、礼儀正しい生活態度である。人当たりがよく、相手の心をなごませる。</t>
  </si>
  <si>
    <t>場を尊重し、広い心で周囲に左右されること会長として責任を持ち、クラス運営のために尽力し、周囲からの信頼も厚い。</t>
  </si>
  <si>
    <t>自分の価値観を持って周囲に流されず、正して意欲的に取り組むことができる芯の強い生徒である。また、体育祭や文化祭などに際しては、他と協力しながらしっかりと活動していた。</t>
  </si>
  <si>
    <t>任ある行動ができる。周囲の人に気をつかいを送っている。また、責任感が強く多くの係や委員会の仕事を級友と協力しながら最後までやり遂げた。</t>
  </si>
  <si>
    <t>は優しく温かい心で接集団の一員として、相ちんとしている。係りの仕事等にも真面目に取り組み責任を果たすことのできる生徒である。</t>
  </si>
  <si>
    <t>責任を持って、計画的小さなことにくよくよることができる。また、何に対しても真面目で意欲を持って取り組むことができる生徒である。</t>
  </si>
  <si>
    <t>と言い、仲間を良い方小さな事にこだわりとでき、自分を高めようとする気持ちが強く、その実践力も備わっている。また、明るい生活態度であり友人関係も円満である。</t>
  </si>
  <si>
    <t>、与えられた仕事など少々はにかみ屋ではあ真面目に最後までしっかりと取り組む。身の回りの整理をきちんと行い、清掃活動なども丁寧である。</t>
  </si>
  <si>
    <t>ち、集団のなかで自分笑顔を絶やさず穏やかいる。自分の役割を自覚し仕事を誠意を持って果たした。</t>
  </si>
  <si>
    <t>ち、少しずつ努力する常に、次になにをすべ左右されず意見をしっかりと述べるが、決まった事は確実に守る人柄である。</t>
  </si>
  <si>
    <t>持っていて、素直に表常に、物事に真面目に向学心に富み、あらゆる事に興味を示し、何事にも真面目に取り組むことができる。</t>
  </si>
  <si>
    <t>と持ち、芯は強い。副常にきちんとした生活。歴史に興味を持っている。また、物事や人間関係についても、いわゆる大人の態度で対処できる生徒である。</t>
  </si>
  <si>
    <t>と持ち、目標に向かっ常にクラスのリーダーた生活を送ることができる。何事にもねばり強く努力し、自分の責任を自覚しながら全体の利益を考えて物事を判断し行動する。</t>
  </si>
  <si>
    <t>と持ち堅実に学校生活常に穏健な発言や行動る。勉強や仕事には極めて几帳面に取り組む。平常は温厚ではあるが、必要な時には極めて適切な発言をし、行動する気性もある。</t>
  </si>
  <si>
    <t>と持ち善悪の判断がき常に何事にも向上するうとする慎重さを持っている。マイペ－スで周囲に流されない落ち着きがあり、美化委員として、良く責任を果たしている。</t>
  </si>
  <si>
    <t>持って適切な行動をす常に謙虚な態度で自らおり、責任感や正義感が強いため級友から信頼されている。交友関係もよく、明るく楽しそうに学校生活を送った。</t>
  </si>
  <si>
    <t>と正確に述べることが常に向上心をもち目標精神力をもっている。また明朗で積極的な性格は、ホ－ムル－ムに明るさをもたらし、級友に親しまれている。</t>
  </si>
  <si>
    <t>と表現でき、何事にも常に向上心を持ち努力るので交友関係が広い。また、行事などではリーダーシップをとっている。</t>
  </si>
  <si>
    <t>の内容もしっかりして常に広い視野で物事を交友関係が広い。また、与えられた課題について、期日までにきちんと遂行し、責任を持って自分の役割を果たす。</t>
  </si>
  <si>
    <t>着実に努力する。他に常に高い目標に向かっり、しっかりとした判断のもとで行動ができる。責任感も強く任された仕事を確実に、かつ丁寧に最後まで行っていた。</t>
  </si>
  <si>
    <t>、的確に行動できる。常に自分のことより全接することができる。伸び伸びとした朗らかな人柄で級友にも親しまれている。文化委員としてクラス優勝に貢献した。</t>
  </si>
  <si>
    <t>少しずつ努力している常に笑顔で人に接し、がとれた。仕事ぶりが丁寧であり、責任感や目的意識も強く学級内で何かを作り出す場面ではおおいに活躍した。</t>
  </si>
  <si>
    <t>しっかり持ち、安定し常に笑顔を絶やすことる正義感を持っている。何事に対してもあきらめず最後までやり通す強い意志と、責任感を持った生徒である。</t>
  </si>
  <si>
    <t>にし言動も積極的であ常に身だしなみが整い目である。また、自己の感情を抑え、集団のなかで自分の職責をよく果たす。</t>
  </si>
  <si>
    <t>で、初めて行動に移ろ常に前向きな生活態度集団の向上に寄与する態度をもっている。また安易に現実と妥協するのでなく、現実を改善するために創意工夫を凝らし努力する。</t>
  </si>
  <si>
    <t>かりともって行動して常に服装や言葉づかい生活でき何事にも挑戦し、常に前向きに考えて行動することができる。自分の仕事は責任を持ってやり遂げる。</t>
  </si>
  <si>
    <t>向かって努力する強い常に物事に真面目にかや、友達への心配りを忘れない優しさなどを持っている。生活態度も誠実で、清掃や学級の仕事も一生懸命取り組んだ。</t>
  </si>
  <si>
    <t>も気持ちよくつきあえ常に物事の善悪をきち機転もきく。率先してクラス運営にあたるなど、その人柄からクラスの人気者であり、信望も厚い。交友関係も広く人格も円満である。</t>
  </si>
  <si>
    <t>てなく人と接するため常に明るく穏やかな口そのため友人が多く信頼もされている。責任感があり、仕事は最後までやりぬく。大変な頑張り屋で、困難に直面しても、最後までやりぬく。</t>
  </si>
  <si>
    <t>なく自分のペースを守常に明るく屈託がなく日常生活にも学習活動にも目的意識を持って取り組むことができる。大勢に流されることなく、自分の考えをしっかりと持っている生徒である。</t>
  </si>
  <si>
    <t>誰とでも分け隔てなく常に目標を持って生活む。温厚で寛容であり、地味な仕事もきちんと責任を持って果たすため、級友からも信頼されている。</t>
  </si>
  <si>
    <t>なく、落ち着いた行動常に落ち着いた生活態しっかりと持ち行動している。物事を正しく判断でき、自分に任された仕事を全力で行う責任感の持ち主である。</t>
  </si>
  <si>
    <t>いものは正しいと言え常に落ち着いて行動し的な意見を出し諸行事へ率先して参加してきた。また、身なりや挨拶などの基本的生活習慣もきちんと身に付いている。</t>
  </si>
  <si>
    <t>、行動は慎重かつ控え常に冷静で穏やかな性も厚い。清掃や係活動では友達に協力的で、放課後遅くまで残ってでもやり遂げようとしていた。</t>
  </si>
  <si>
    <t>互に信頼し助け合い、常に冷静沈着で的確な、友達からの信頼も厚い。また、与えられた仕事に対しては責任を持って取り組む。</t>
  </si>
  <si>
    <t>することなく、明るく常に礼儀正しく誠意をしている。また、進んで仕事を引き受け、責任をもってやり遂げるので周囲からの信頼が厚い生徒である。</t>
  </si>
  <si>
    <t>見せないおおらかな面情緒が安定しており節り、着実に成果をあげている。学習姿勢も良く課題を納得いくまで追求しようという姿には好感が持てる。</t>
  </si>
  <si>
    <t>るが、ユ－モアがあり心にわだかまりがなくかも気配りができる。また、物事に対して真剣に取り組みよく責任を果たした。</t>
  </si>
  <si>
    <t>な態度で人と接する、心にわだかまりがなく動する。思いやりが深く、周囲を気遣う優しさを持ち多くの級友から信頼されている。どんな時にも、ひたむきに生きようとする姿は、素晴らしく心を打たれた。</t>
  </si>
  <si>
    <t>きかを的確に判断し、心にわだかまりがなく強く努力する芯のしっかりした人物である。清掃についても真面目に取り組めるので好感が持てる。</t>
  </si>
  <si>
    <t>、かつ積極的に取り組心にわだかまりがなくに実践していくため周囲からの信頼が厚い。また、現状に満足することなく、常に新しい疑問を抱きそれを探究し解決していこうとする姿勢には、好感がもてる。</t>
  </si>
  <si>
    <t>態度で、自分の考えを心にわだかまりを持たら親しまれている。真面目で健康的な考え方をすることができ、批判めいたことを口にしても自分の責任はきちんと果たす好人物である。</t>
  </si>
  <si>
    <t>として学級会では建設心のこもった挨拶が身発な生徒である。誰に対しても親切なため、多くの級友から慕われている。言葉遣いや礼儀作法など基本的な生活習慣もしっかり身についている。</t>
  </si>
  <si>
    <t>をして友達からの信頼心優しい人柄から友人。学校行事などでは常に集団の先頭に立ち、他との協力に自分の力を十分に発揮した。</t>
  </si>
  <si>
    <t>よう努力を続けている真面目かつ温和な性格となることについて意欲的に行う。また、服装や言葉遣いなどがしっかりとしている生徒である。</t>
  </si>
  <si>
    <t>をかえりみながら生活真面目さの中にも明る生活に節度がある。また、学級の役員や代表など積極的に引き受け、その責任を果たし頑張ることができた。</t>
  </si>
  <si>
    <t>に向かって努力してお真面目で、おとなしいるい生徒である。温厚で寛容であり、地味な仕事もきちんと責任を持って果たすため、級友からも信頼されている。</t>
  </si>
  <si>
    <t>した、性格は明るくし真面目で、温和な性格る。また、自分のやるべきことは、周囲に左右されることなく責任を持ってやり遂げ、リーダーとして諸活動に積極的に取り組んだ。</t>
  </si>
  <si>
    <t>みつめ適切な判断で行真面目で、大人しい性雰囲気を和やかにする。また、集団生活の向上にも寄与し友人に良い影響を与えた。責任感が強い生徒でもある。</t>
  </si>
  <si>
    <t>て全力を尽くし、粘り真面目であらゆる活動ごやかにさせている。生活力としての逞しさを持っている。</t>
  </si>
  <si>
    <t>体のことを考え、誠実真面目でおとなしく心と努めることのできる生徒である。係や委員会の仕事も自分で仕事を見つけて、最後まで責任をもって活動する。</t>
  </si>
  <si>
    <t>明るく話好きで友人か真面目できちんとして見極め、周囲の人に気を配りながら接することができる。また、役割に対する責任感と集団のきまりに対する公共心を強く備えている。</t>
  </si>
  <si>
    <t>のない真面目な明朗活真面目できちんとしている。また、学級の役員や代表など積極的に引き受け、その責任を果たし頑張ることができた。</t>
  </si>
  <si>
    <t>言葉遣いも適切である真面目でこつこつと努も厚い。様々な分野で積極的な取り組みの姿勢が見られ成果も着実である。</t>
  </si>
  <si>
    <t>で自分の成長にプラス真面目でこつこつと努礼儀正しく挨拶も丁寧である 。清掃活動では清潔感を発揮して頑張っている。</t>
  </si>
  <si>
    <t>がきちんとしており、真面目で温厚かつ大変。向上心が旺盛で学習面で大変よく努力している。また、三年間を通しての皆勤はりっぱである。</t>
  </si>
  <si>
    <t>つ積極的に取り組む明真面目で温厚な性格でができ、責任感も強く周囲からの信頼も厚い。三年間無遅刻、無欠席の頑張りやで意志が強く常に前向きに取り組んでいる、笑顔の素敵な生徒である。</t>
  </si>
  <si>
    <t>んと判断し行動ができ真面目で温厚な性格で格である。言語さわやか、身だしなみ良く、清潔感がある助言や忠告を謙虚に受け入れる寛容な心を持っている。</t>
  </si>
  <si>
    <t>調で話すので、周囲の真面目で温和な性格でをなごませるため、友人の信頼が厚い。言語さわやか、身だしなみも良く、礼儀正しい。</t>
  </si>
  <si>
    <t>、クラスの雰囲気をな真面目で温和な性格で集団の中で、自己の役割を自覚し、責任を持って果たす。</t>
  </si>
  <si>
    <t>し自分を向上させよう真面目で穏やかな性格りがよく、新しい環境にもよく適応できる。助言や忠告を謙虚に磨き上げようとする姿勢がみられる。</t>
  </si>
  <si>
    <t>度で、その場の状況を真面目で何事にもひた、仕事は粘り強く几帳面に遂行する責任感を持っている。</t>
  </si>
  <si>
    <t>判断も的確になされて真面目で何事にも真剣の人に好感を与える。また、思いやりの深い性格で友人に対しても親身になって接し、友人から慕われている。</t>
  </si>
  <si>
    <t>格であり、友人の信頼真面目で気分にむらが化祭など学校行事の際には部活動を終え、放課後遅くなってからでも必ずクラスの活動に顔を見せ、地味な仕事も快く引き受けていた。</t>
  </si>
  <si>
    <t>判断をして行動する。真面目で規則正しい学自分の役割をきちんと果たすことができる。向上心を持ち、地道に努力した。</t>
  </si>
  <si>
    <t>持って人に接している真面目で控え目である会話できる面を持っている。自分の考えをしっかり持っておりその場に応じた行動ができる。</t>
  </si>
  <si>
    <t>度ある行動を取ること真面目で控え目な努力富んでいる。任された仕事は責任を持ってやり遂げることができる。向上心を持ち、地道に努力している。</t>
  </si>
  <si>
    <t>、おおらかで素直な性真面目で控え目な努力を誠実にやり遂げる。他人に対する思いやりもあり、交友関係も良好である。</t>
  </si>
  <si>
    <t>、正直で常に相手の心真面目で控え目な努力んでいる。任された仕事は責任を持ってやり遂げることができる。向上心を持ち、地道に努力している。</t>
  </si>
  <si>
    <t>、明朗である。また、真面目で控え目な努力心に取り組む。決められた係の仕事などは忘れることなく率先して最後までやり遂げる。</t>
  </si>
  <si>
    <t>、明朗である。人当た真面目で控え目な努力標を持って、コツコツと努力のできるタイプである。吹奏楽部員として関東大会や各種大会で活躍した。</t>
  </si>
  <si>
    <t>ない性格である。また真面目で常に穏やかでに積極的かつ献身的にあたり、最後まできちんと責任を持ってやり遂げる。生徒会の書記をはじめ色々な仕事をこなし、級友からも信頼されている。</t>
  </si>
  <si>
    <t>に付いていて、まわり真面目で素直な性格で任せることができる。３年間ＨＲ書記をして確実な仕事をしてくれた。</t>
  </si>
  <si>
    <t>の層がとても厚い。文真面目で素直な性格で柄で友人は多い。また、責任感が強く任された仕事は必ずやり遂げる。</t>
  </si>
  <si>
    <t>である。責任感が強く真面目で素直な性格でまた、級友への思いやりが深くみんなから慕われてもいる。</t>
  </si>
  <si>
    <t>く、誰とでも和やかに真面目で大人しく心優行動をとる生徒である。また、級友に対してやさしく常にわがままを抑えて全体の事を考えることのできる生徒である。責任感も強く次第にたくましさも増しつつある。</t>
  </si>
  <si>
    <t>性格であり、協調性に真面目で明るく何事に信頼されている。地味な仕事でも嫌わずに、こつこつと責任を持ってやる。</t>
  </si>
  <si>
    <t>であり、クラスの仕事真面目で落ち着きがあかつ決心したことはきちんと最後までやり遂げる意志の強さもある。</t>
  </si>
  <si>
    <t>格であり、協調性に富真面目で礼儀正しい生と努力を重ねるタイプである。しっかりした自分の考えを持っており、落ち着きのある言動を行う。</t>
  </si>
  <si>
    <t>に努力を惜しまず、熱真面目で礼儀正しく、。クラスの中では自己の役割を誠実に果たし級友の信頼を得ている。</t>
  </si>
  <si>
    <t>優しい。自分なりの目真面目で几帳面な性格活動することでリーダー性を発揮した。自分の考えをしっかりと持ち的確に判断し行動することができる。</t>
  </si>
  <si>
    <t>いる。公的仕事にも常真面目で几帳面な性格。誠実さは周囲からも支持され、ホームルーム委員長としてクラスのまとめ役を務めた。リーダーシップを発揮し、文化祭等の行事に積極的に関わり成功に導いた。信頼できる生徒である。</t>
  </si>
  <si>
    <t>おり、安心して仕事を真面目な、何事にもひ責任をもって成し遂げる姿勢は高校生の模範である。３年生になり、自主性が備わってきた。</t>
  </si>
  <si>
    <t>力している。温和な人真面目な人柄のよい生ことができる。また、集団生活の向上にも寄与し友人に良い影響を与えた。責任感が強い生徒でもある。</t>
  </si>
  <si>
    <t>力するタイプである。真面目な性格であらゆモアのセンスもあり学級の雰囲気をなごませた。自分のやるべき仕事は周囲に左右されることなくその責任を果たした。</t>
  </si>
  <si>
    <t>良心的な考えのもとに真面目な性格で自分の人間的な温かみのある性格である。日常の生活態度もきちんとしている。</t>
  </si>
  <si>
    <t>あり、多くの級友から真面目な性格で明朗なみ自分でよく考え判断も的確である。人格も穏和で交友関係も円満である。学習と運動を両立させてきた意欲は青年らしく筋が通っていた。</t>
  </si>
  <si>
    <t>ある。責任感も強く、真面目な生活態度であがよくユーモアのある人物である。勉強や仕事には几帳面に取り組む姿勢を有している。</t>
  </si>
  <si>
    <t>あり、地道にこつこつ真面目な生徒であり、を理解し、自分と異なる意見を尊重する心の広さを持っている。</t>
  </si>
  <si>
    <t>あり、落ち着きがある真面目な努力家でありスを守り逸脱することがない。出版委員会委員長として、機関誌発行には中心的人物として活躍、貢献した。自分の考えをしっかりと持っている。</t>
  </si>
  <si>
    <t>だが、友人と協力して真面目にコツコツ努力には極めて几帳面にとりくむ。平常は温厚であるが、必要な時には極めて適切な発言をし、行動する気性もある。</t>
  </si>
  <si>
    <t>むきな態度で取り組む真面目に何事にもこつに聞くことのできる柔軟性を持っている。服装等もしっかりしていて節度のある生活態度である。</t>
  </si>
  <si>
    <t>に取り組み、最後まで芯の強さと旺盛な向上いる。任された仕事は責任を持ってやり遂げることができる。向上心を持ち、地道に努力している姿には好感が持てる。</t>
  </si>
  <si>
    <t>なく冷静な行動をとる身だしなみがきちっといる。おとなしい感じであるが、芯はしっかりしている。</t>
  </si>
  <si>
    <t>校生活を送った。ユー身なりがきちんとしていやりが深くとても優しい心の持ち主である。物事の判断は的確である。</t>
  </si>
  <si>
    <t>が、笑顔を忘れない、身の回りがきちんと整を持って、コツコツと努力のできるタイプである。吹奏楽部員として関東大会や各種大会で活躍した。</t>
  </si>
  <si>
    <t>家であり、向上心に富身の回りの整理整頓はには好感がもてる。自分のことだけでなく、級友にも声をかけ先頭に立ってクラスをまとめるリーダー性は素晴らしい。</t>
  </si>
  <si>
    <t>家であり、人の面倒見人からの親切には素直分自身に厳しくすることができる意志の強さがあり、常に向上しようとする姿勢が窺われる。</t>
  </si>
  <si>
    <t>家であり、相手の立場人に対して思いやりの率な行動をとることも全くない。奉仕的な作業にも熱心である。リーダーとして活躍できる生徒である。</t>
  </si>
  <si>
    <t>家である。自己のペー人の意見に左右されず任された仕事に対して、誠意をもってやり遂げることができた。高校生らしい健康的な考え方のできる生徒である。</t>
  </si>
  <si>
    <t>家である。勉強や仕事人の気持ちを気遣う優に取り組む。控え目な印象を与えるが、しっかりとした自分の意見を持ち、きちんとした行動をするので、周囲からの信頼を得ている。目標に向かって努力し、自分を高めようとする姿勢を持っている。</t>
  </si>
  <si>
    <t>ある。人の意見も素直人柄はお人好しで、相対して温かく思いやりのある態度で接し非常に周囲から慕われている。また責任感も強く与えられた仕事は最後までやり遂げる。</t>
  </si>
  <si>
    <t>あり、協調性に富んで人柄は温厚で誠実であする真摯な態度には好感が持てる。クラスの仕事も積極的に引き受け人に貢献しようとする姿勢を持っている。特に行事等には熱心に取り組んだ。ソフトテニス部に所属しよく練習に励んだ。</t>
  </si>
  <si>
    <t>あり、責任感に富んで性格は、素直で善良で帳面な取り組みを見せ行動にも信頼がおける。素直で優しい生活なので友人も多く信頼を得ている。与えられた仕事は一生懸命に取り組みよくその任を果たした。</t>
  </si>
  <si>
    <t>ある。友人に対する思性格は穏やかで明るくり組んでいた。礼儀正しく常に自分を高めようと努力し、引き受けたことは根気強く責務を果たそうとするなど申し分のない生徒である。</t>
  </si>
  <si>
    <t>しい。自分なりの目標性格は素直で善良であし、根気強く取り組むことができる。礼儀等も大変しっかりとしており、身の回りも常に整然としている。</t>
  </si>
  <si>
    <t>も全力で取り組む姿勢性素直善良であり、日協調性にも富み堅実な言動と冷静さから友人の信望も厚い。生徒会の書記を２期務めた。</t>
  </si>
  <si>
    <t>り、信頼が持てる。自正しいことを正しいと力を合わせて、クラスをリードしていく。責任感もあり、公平な態度で物事を判断することができる。</t>
  </si>
  <si>
    <t>徒である。思慮深く軽正直でおおらかな性格り、服装などもきちんとしている。また、周囲にに左右されることなく、自分のペースで生活している。</t>
  </si>
  <si>
    <t>理解力、判断力に優れ正直で明るい性格であで良く考え判断も的確である。生活態度、学習態度ともに立派である。何事についても一心に取り組み、解決しようとする気構えを持っている。</t>
  </si>
  <si>
    <t>で、何事にも一生懸命正直で明るい性格の生理もしっかりとできており安心して見ていられる。友人にも恵まれ学校生活を楽しんでいる。</t>
  </si>
  <si>
    <t>の生徒である。友人に正直な性格であり、何ある。特に学習面では意欲的に粘り強く取り組み成績も良好である。真面目でひたむきな態度で事にあたり、誠実な仕事ぶりであった。クラスの委員長として行事等に積極的に関わりクラスをまとめることに貢献した。</t>
  </si>
  <si>
    <t>たむきに取り組もうと生活に節度があって律も真面目に取り組み、与えられた仕事は責任をもってやり遂げる。</t>
  </si>
  <si>
    <t>徒である。何事にも几生活行動は落ち着いたで、常に落ち着いて物事に対応する生徒である。また、級友に対しても思いやりを持って接するので広く慕われている。</t>
  </si>
  <si>
    <t>ることに常に全力で取生活姿勢に落ち着きがも丁寧である。また、係りの仕事等にも真面目に取り組み責任を果たすことのできる生徒である。</t>
  </si>
  <si>
    <t>考えをすぐに行動に移生活全般にわたって前間にけじめがある生活ができている。また、自分のより高い目標の実現に向け計画を立て根気強く努力することができる。</t>
  </si>
  <si>
    <t>素直さをもっている。生活態度にむらがなく生活ぶりである。やさしく穏やかな性格であり、友ともうちとけた生活ができている。物事を自分の判断で処理でき着実な歩みをしている。</t>
  </si>
  <si>
    <t>る。行事には、友達と生活態度に落ち着きが、自らも相手の身になって心を込めて接していこうとする態度が身についた生徒である。服装態度ともきちんとしており真面目な生活態度である。</t>
  </si>
  <si>
    <t>決まりや約束は必ず守生活態度はとてもしっの持ち主である。授業を受ける姿勢も非常に真面目でﾉｰﾄをしっかりとるなどの基本的な態度はもちろん、理解力も身に付いている。</t>
  </si>
  <si>
    <t>、向上心に富み、自分生活態度は誠実そのもりと言える。何事においても誠意を持って接する態度は好感が持てる。</t>
  </si>
  <si>
    <t>する頑張屋で、自己管生活態度は誠実そのも顔を絶やさない。人を押しのけることのできない慎ましいところがあり、まわりは穏やかな雰囲気である。きまりもきちんと守り、落ち着いた生活態度である。</t>
  </si>
  <si>
    <t>こつと取り組む生徒で生活態度は良好で学習やや自己を犠牲にしてしまうこともある。生活態度は良好で学習意欲も非常に前向きで模範的な生徒である。</t>
  </si>
  <si>
    <t>した温厚で優しい人柄誠実かつ素直で明るいも規律正しく堅実そのものである。スポーツでも文化的催しでも率先して参加し、参加者と協力し楽しさをもりあげたり、真剣にプレーしたりする。</t>
  </si>
  <si>
    <t>、礼儀正しく言葉遣い誠実で陰日向のない人よく身に付いている。また、物事にも前向きに取り組み、困難なことにも辛抱強くのぞみ、暖かな心情で人に接し、清掃や係活動にも労を惜しまず努力する生徒である。</t>
  </si>
  <si>
    <t>理整頓されており、時誠実で温厚な人柄であ規律正しく堅実そのものである。交友関係も広く、人格も円満である。また芯はきわめて強く、信頼感の持てる生徒である。</t>
  </si>
  <si>
    <t>よく、清潔感あふれる誠実で温和な人柄であ、堅実そのものである。目立たないが、何事にも真剣に取り組む姿勢は好感が持てる。決められた仕事は必ずきちんと実行し、根気よく努力する。</t>
  </si>
  <si>
    <t>に感謝の心で受けとめ誠実で基本的生活習慣ており、正義感が強い。また、何事に対しても前向きな考えをもっており、常に今より一歩前進しようと努力している。</t>
  </si>
  <si>
    <t>心を持てる優しい性格誠実で芯のしっかりし習慣も確立している。責任感が強く、仕事は最後まで成し遂げる。</t>
  </si>
  <si>
    <t>、自分の考えをしっか誠実で責任感が強く理力する。２年次、３年次にはＨＲ役員の仕事をよく行い、友人からも教師からも信頼されている。</t>
  </si>
  <si>
    <t>しい性格で、いつも笑誠実で物事に積極的に仕事は誠実に責任感をもって行う。２年次には美化委員、３年次には進路委員としてよくその職責を全うした。</t>
  </si>
  <si>
    <t>手を思いやるあまり、誠実で物事を真面目に組む姿勢を有している。また、動物をかわいがる面がある。</t>
  </si>
  <si>
    <t>る。生活態度も真面目誠実な人柄で仲間を思言葉遣いができ礼儀正しい。また、困っている仲間には、男女の隔てなくさりげなく声をかけ助けてあげることのできるので友達から信頼されている、明るい人物である。</t>
  </si>
  <si>
    <t>あり、日常の生活態度静かで、あまり目立た自分の考え方もしっかりしたものを持っている。物事に対して常に誠実な態度で臨み、周囲の友人からの信頼も厚い。</t>
  </si>
  <si>
    <t>、基本的な生活習慣が静かで穏やかな性格でみも堅実である。友人関係はきわめて円満であり、誰からも親しまれている。</t>
  </si>
  <si>
    <t>り、日常の生活態度も静かで目立たないが、できる。明るく誰とでも気軽に話せるので友人から好かれている。</t>
  </si>
  <si>
    <t>常の態度も規律正しく責任感が強く、自分のなりの生活リズムを持っている。また、友人とは誰とでも仲良く接することができる真面目な生徒である。</t>
  </si>
  <si>
    <t>言える芯の強さを持っ責任感の強さがあり与りに努力している面がみられる。音楽に関しては強い関心を持っている。</t>
  </si>
  <si>
    <t>であり、基本的な生活折り目正しく、責任感することができる。ホームルーム委員長として与えられた仕事に責任をもって取り組んだ。気さくな人柄で級友にも親しまれている。</t>
  </si>
  <si>
    <t>る。何事にも地道に努節度ある生活態度で発で礼儀正しい。また、自分の好き嫌いや利害にとらわれずに公平な態度で行動するので、級友の信頼が厚い。</t>
  </si>
  <si>
    <t>徒である。与えられた節度ある落ち着いた生についても、相手の立場を理解し、自分と異なる意見を尊重する心の広さを持っているので、級友の信頼はきわめて厚い。</t>
  </si>
  <si>
    <t>事にも真正面から取り繊細な感覚の持ち主で模範的な生徒である。性格も明るく友人への思いやりも深い。</t>
  </si>
  <si>
    <t>儀であり、場に応じた繊細な神経の持ち主で、判断も公正なため級友からも慕われており、グループの笑顔の中心にいることが多い真面目な生徒である。</t>
  </si>
  <si>
    <t>控えめなものであり、繊細な神経の持ち主でるので友人からも好感を持たれ信頼されている。判断力に優れ、行動も機敏であり何事にも根気強く取り組むことができる。</t>
  </si>
  <si>
    <t>あり、物事への取り組全てに対し真摯な姿勢として生徒会の発展に貢献した。特に、会計細則の改正という難事業の中心人物として活躍した。彼の研究心と努力は高く評価したい。</t>
  </si>
  <si>
    <t>向きに取り組むことが素直で、几帳面なとこんだら最後まで貫き通す根性と責任感を有している。友人も多く、面倒見の良い人物でもある。</t>
  </si>
  <si>
    <t>、人に左右されず自分素直でおとなしい性格面目に取り組み、最後まで責任を持って遂行する姿勢は高く評価したい。</t>
  </si>
  <si>
    <t>出てきており、自分な素直でやさしい性格なは明るく行動力に満ちている。寛容であるため友人関係は円満である。</t>
  </si>
  <si>
    <t>かりしており自分を律素直で穏やかな性格でツと真面目に物事に取り組むことができる。旅行委員として遠足や修学旅行の話し合いをまとめ行事の成功に貢献した。</t>
  </si>
  <si>
    <t>ので、言葉遣いも丁寧素直で穏和な性格であ存在であった。学級の係活動など、自分のやるべき事を自覚し、最後まで責任をもってやり遂げることができる。</t>
  </si>
  <si>
    <t>ので、物事や人間関係素直で思いやりがありの思惑に左右されず、自己を見つめ、自己の判断のもとに行動する。</t>
  </si>
  <si>
    <t>意欲も非常に前向きで素直で心の優しい性格ができる。また、各活動にも協力的な態度で望み、その活動も自分の役割に責任を持って取り組んでいた。</t>
  </si>
  <si>
    <t>誰とでも進んで交際し素直で真面目であり、で友達から信頼されている。また、自分の考えをしっかりと持ち、目標をもって生活している。行事や係活動に率先して取り組み学級活動に貢献した。</t>
  </si>
  <si>
    <t>。活発でユーモアがあ素直で真面目で生活態考え方はしっかりしている。また几帳面で、やることはきちんとしている。</t>
  </si>
  <si>
    <t>物である。生徒会会計素直で真面目な性格でいが、冷静に物事を判断しＴＰＯに合わせた行動がとれる。</t>
  </si>
  <si>
    <t>る。一つの物に取り組素直で真面目な生活態に能率よく最後まで取り組んでいる。また、厳しくしつけられており、挨拶や応答がはっきりしている、大変好感が持てる生徒である。</t>
  </si>
  <si>
    <t>る。何事においても真素直で誠実な人柄であて、冷静な判断のもとに的確な行動が出来る。また、いつも変わらぬ態度でどんな友人にも親しむので、多くの級友からしたわれている。</t>
  </si>
  <si>
    <t>が確立している。性格素直で善良であり、日ん与えられら係の中で工夫をこらし、一つ一つ着実にやり遂げるためクラスの信望が厚い。テニス部の部長を務めリーダーの素質も充分持った生徒である。</t>
  </si>
  <si>
    <t>た人物である。コツコ素直で明朗であり、自。また、努力家であり目標達成のためには、周囲と協力しながら、いろいろな工夫をして成し遂げようとする。</t>
  </si>
  <si>
    <t>論派でありリーダー的素直な性格で、何事にて物事をやり遂げることができる。また、行事や係活動に率先して取り組み学級活動に貢献した。</t>
  </si>
  <si>
    <t>取り組む。また、他人素直な性格で、物事はて前に出るようなことはしないが任されたことや、自分のなすべき事には完璧を目指して取り組もうとする努力家である。ものを作ったり一つのことを仕上げていく時の集中力と探求心は群を抜いている。</t>
  </si>
  <si>
    <t>とらえ、行動すること素直な性格であり日常なく自分の姿勢を通している。係活動や清掃などには熱心に取り組み自分の責任を果たした。</t>
  </si>
  <si>
    <t>いやることができるの素朴かつ誠実な人柄なろもあるがいたって真面目で素直である。生活態度もしっかりしている。また友人への思いやりも深い。</t>
  </si>
  <si>
    <t>ないが、物事に対する素朴で人間的な温かみもきめ細やかである。気分や雰囲気に左右されることなく、集中して物事に取り組むことができる。</t>
  </si>
  <si>
    <t>、表面的な派手さはな相手の立場を尊重し、柄は級友、教師からの信頼は厚い。また何事にも謙虚に基礎基本から順をおって取り組む姿勢は好感が持てる。</t>
  </si>
  <si>
    <t>与えられた仕事は確実他の人の立場に立ってしっかりしている。また他人への思いやりもあるので、級友からも親しまれている。</t>
  </si>
  <si>
    <t>立場をよく理解してい他人から頼まれると嫌することは少ないが、指示されたことについては集中して行うことができる。また、几帳面で礼儀も正しい。</t>
  </si>
  <si>
    <t>えられた仕事はもちろ他人と意見が食い違っしている。また世話好きであり、他人の悩みも深く考えることができるので信頼もある。</t>
  </si>
  <si>
    <t>のもてる好青年である他人の意見に左右され感にあふれている。誰に対しても思いやりを持った態度で接し、友人からの信頼は厚い。</t>
  </si>
  <si>
    <t>想が豊かで、落ち着い他人の言動に左右され協力的である。礼儀正しく、時と場に応じた適切な言動をすることができる。</t>
  </si>
  <si>
    <t>活ぶり、人を押しのけ他人の言動に惑わされ良い。真面目でいやな事があっても最後まで頑張り抜く力がある。サッカー部でも部員をよく指導した。</t>
  </si>
  <si>
    <t>、他人に左右される事他人の言動に惑わされ自分の考えはしっかり持つことができ、自分が正しいと思ったことは、はっきりと主張しまた行動する。責任感も強く自分の役割はつらくとも最後までやり抜く。</t>
  </si>
  <si>
    <t>いろいろ考え込むとこ他人の言動に惑わされ、模範的な生徒である。自己本位に陥らず、常にクラスや学校全体のことまで考慮しながら行動できる、数少ない生徒の一人である。</t>
  </si>
  <si>
    <t>物事に対する取り組み他人の思惑に左右されのものである。また素朴で口数は余り多くないが、意志が強く、何事につけても地道に努力を積み重ね、学習と運動を立派に両立させた。</t>
  </si>
  <si>
    <t>でのぞみその誠実な人他人の立場を理解し、であった。何事にも極めて真剣に取り組み努力を惜しむことがなかった。その結果は部活動、勉学の両立という面にも現れていた。また、責任感が強く安心して仕事を任せることができた人物であり、友人の信頼も厚かった。</t>
  </si>
  <si>
    <t>ろもあり、生活態度は多弁なタイプではないても熱心な態度で臨む。また、いったんはじめたことは納得するまで最後までやり通す強い意志がある。</t>
  </si>
  <si>
    <t>である。自分から行動多弁なタイプではないることでも、陰日向なく一所懸命取り組む姿勢は評価したい。</t>
  </si>
  <si>
    <t>ので友人も安心して接体育委員会委員長、卓しく堅実そのものである。また素朴で口数は余り多くないが、意志が強く、何事につけても地道に努力を積み重ね、学習と運動を立派に両立させた。</t>
  </si>
  <si>
    <t>あり、生活姿勢は誠実大らかな性格で小さな設計についてしっかりとした考えを持っており、そのための努力を地道に続けた。また、硬式テニス部において３年間頑張った。</t>
  </si>
  <si>
    <t>る。友人を大切にし、大人しいが忍耐強く何ホームルーム副委員長として、クラスの仕事にも積極的に関わり、クラスをまとめようと努力した。几帳面なところがあり、仕事を細部にわたってやり遂げようとする。</t>
  </si>
  <si>
    <t>、弱い生徒の面倒見が大人しく目立たないがんでいくタイプである。細かな点によく気が付き、整理整頓ができる。文化委員としての仕事をよく行った。</t>
  </si>
  <si>
    <t>である。おとなしいが大人しく目立たないがいる。またどのような仕事に対しても労をいとわず責任をもって行う。</t>
  </si>
  <si>
    <t>正義感、責任感が強く大変しっかりした人物いる。役務には忠実正確で立派に任務を果たした。生活態度、学習態度ともに群を抜いて立派である。</t>
  </si>
  <si>
    <t>度も規律正しく堅実そ大変な努力家で向上心信頼感を寄せる級友が多い。また落ち着いていて、常に冷静な判断のもとに自分の目標を設定し、それに向かって努力を積み重ねる人物である。</t>
  </si>
  <si>
    <t>あり、堅実な生活態度大変な読書家で、多くっている。特に弱い立場の人間を温かく包み仲間に入れる包容力がある。信頼が厚く学級のリーダーとして貢献した。</t>
  </si>
  <si>
    <t>度であり、何事に対し大変な読書家であり、きる。友人に対して寛容であり、人が困っている場合では手助けすることも多くみられた。生活態度は大変落ち着いていた。</t>
  </si>
  <si>
    <t>る。清掃等、人の嫌が大変心優しく向上心の責任をもってやり遂げるなど、人間的に素晴らしい人物である。</t>
  </si>
  <si>
    <t>常の生活態度も規律正大変心優しく思いやりらず、建設的に考え、調和のとれた行動ができる。また、知的好奇心に富み、積極的に学習に取り組んでいる。</t>
  </si>
  <si>
    <t>己の進路、将来の人生大変真面目ですべてのの信ずるところに従って行動する。また、自分の進路に対する考え方がしっかりしている。</t>
  </si>
  <si>
    <t>も前向きに取り組む。大変真面目で礼儀正しし、行動することができる。また何事にも意欲的に取り組み最後までやり遂げる。</t>
  </si>
  <si>
    <t>じっくり考えて取り組大変誠実で心優しい人に判断を下し、進んで実行する。また、生きがいや満足感をもって、明るく生活している。</t>
  </si>
  <si>
    <t>の生活態度も安定して大変誠実で友達思いのえしっかりとした言動がとれる。何事にも積極的に取り組み、行動する。集団においては常にリーダーシップを執ることができ、行事等でも活躍した。他に対する思いやりを持っているので友人も多く、信頼されている。</t>
  </si>
  <si>
    <t>ので級友に信頼されて大変誠実な人柄であるを守っている。高校生らしい批判精神も持っているが、生活態度は落ち着いていて安定感がある。</t>
  </si>
  <si>
    <t>のある性格に親しみや大変責任感があり自らつめ、自己の判断のもとに行動する。また、挙動や服装に落ち着きがあり、周囲の人々に安定感を与える。</t>
  </si>
  <si>
    <t>相手を思いやる心をも大変明るく行動的であ人と接することができる。クラスでも仲間からの信望は厚く、リーダーとして級友をまとめている。</t>
  </si>
  <si>
    <t>物事を考えることがで大変明るく朗らかな人直である。また、いつも変わらぬ態度でどんな友人とも親しむので、級友の信頼が厚い。</t>
  </si>
  <si>
    <t>とは言えず、最後まで大変優しく繊細な心のし落ち着いた行動をする。意志が強く何事につけても地道に努力を積み重ねる好人物である。</t>
  </si>
  <si>
    <t>たときでも感情的にな大変几帳面であり、何ど、生徒会活動に重要な役割を果たした。またクラス活動の中心的役割をも務めた。明るく責任感旺盛で、指導力もある人物である。</t>
  </si>
  <si>
    <t>ず、自分で考え、自分誰とでも明るく会話しすぐに取り組む行動力あり学校行事等への参加も前向きで精一杯取り組んだ。明るく朗らかで友達も多い。</t>
  </si>
  <si>
    <t>ず、物事を冷静に判断誰にでも優しく、思い、学級では冷静に判断し行動するため信頼が厚い。今後、リーダーとして活躍が期待できる人物である。</t>
  </si>
  <si>
    <t>ず、自分で考え、的確誰に対しても思いやりである。勤労意欲も旺盛であり、自己の仕事はきちんとやり遂げる。</t>
  </si>
  <si>
    <t>ず、自分なりによく考誰に対しても分け隔てで地道に努力している。放送コンクール・アナウンス部門に出場し活躍した。</t>
  </si>
  <si>
    <t>ず、常に自己のペース探求心が旺盛で、進んとして３カ年地道な努力をしてきた。部員間、そして級友の信頼は厚い。</t>
  </si>
  <si>
    <t>ず、あくまで自己を見探究的な態度をもち、しく正義間も強い。また、大変几調面で、交友関係もよくクラスの信望がとても厚い。</t>
  </si>
  <si>
    <t>思いやりの心をもって地道であり、マイペーぶ態度を持ち、向上心に富んでいる。また協力を必要とする仕事をする場合、級友の各々の立場を十分に理解し、調整することができる。</t>
  </si>
  <si>
    <t>が、落ち着きがあり素恥ずかしがりのところ物事を客観的、多角的にとらえ、適切な判断をすることができる。また、感情の起伏が少なく、日常の生活態度も　安定している。</t>
  </si>
  <si>
    <t>が、冷静的確な判断を遅刻、早退、欠席がな委員会アナウンサーとして３カ年大活躍をした。クラスの人気者でもある。</t>
  </si>
  <si>
    <t>球部部長を歴任するな遅刻、早退、欠席がな化委員として文化祭クラス参加を成功に導かせた貢献者である。クラスメートの信頼は厚い。</t>
  </si>
  <si>
    <t>事には悩まず、何でも沈着冷静で何事にも前に目標を持ちその実現のために努力し続けることができる。頭髪・服装も整っていて礼儀正しい。また、責任感も強く何事も最後まできちんとやり遂げる生徒である。</t>
  </si>
  <si>
    <t>を行うにも慎重であり努力家である。仕事にとができる。挨拶などもしっかりしており、誰からも好感を持たれる人物である。与えられた仕事は責任をもって正確にやり遂げる。</t>
  </si>
  <si>
    <t>、素直で真面目な生徒頭脳明晰でユーモアが向上心も旺盛であり自己に厳しく正義感も強い。また、いつも変わらぬ態度でどんな友人とも親しむので、級友の信頼が厚い。</t>
  </si>
  <si>
    <t>、落ち着いた生活態度頭脳明晰で人の話を良他人の嫌がる仕事でも自主的に引き受けるなど、陰日向のない好人物である。</t>
  </si>
  <si>
    <t>である。弓道部の主将動植物への愛情が深いで３年間大活躍をした。ＨＲ活動においても、堅実に自己の役割を責任をもって果たした。</t>
  </si>
  <si>
    <t>も旺盛であり自己に厳独特の愉快な発想や言ちんとやり遂げる姿勢は高く評価できる。級友の信頼も厚い。</t>
  </si>
  <si>
    <t>の先人たちの考えを学内面には確かな自己をを両立させよく頑張っている。指導性もあり人の面倒味がよい。</t>
  </si>
  <si>
    <t>知識欲が旺盛である。日常のさりげない行動気に盛り上げてくれた。素直で心優しいクラスの人気者である。</t>
  </si>
  <si>
    <t>ある人物である。放送日常の生活態度は規律が鋭く自然現象に興味をもち理科を得意とする生徒である。また、誠実で折り目の正しい生活態度が誰からも信頼されている。</t>
  </si>
  <si>
    <t>のある人物である。文日常生活がきちんとしみ、積極的な学習態度や生活態度は他の模範となっている。</t>
  </si>
  <si>
    <t>面で几帳面である。常日常生活が極めて規則へのはたらきかけも積極的であり、よきリーダーシップを発揮することができる責任感あふれる生徒である。</t>
  </si>
  <si>
    <t>い態度で人に接するこ日常生活が折り目正しとができる。素直で落ち着きがあり、学校生活をよりよいものとするるように努力し、自分の役割に最後まで責任を持つてやり遂げる生徒である。</t>
  </si>
  <si>
    <t>柄で落ち着きがある。日常生活が折り目正しでき、級友からの信頼も厚い。自分の仕事に積極的で、まわりとの和を大切にしながら、やり遂げることができる。</t>
  </si>
  <si>
    <t>心優しい人柄である。日常生活が折り目正しる大変な頑張り屋である。また、困難に直面しても、最後までやりぬく精神的にも強さを持っている。</t>
  </si>
  <si>
    <t>。バスケットボール部日常生活ではあまり目生みだそうとする。また人の気持ちや立場を理解し、自分と異なる意見を尊重する心の広さを持っている。責任感があり課せられた仕事も誠実にその任を果たす。</t>
  </si>
  <si>
    <t>の役割を最後まで、き日常生活の態度が大変方法を生み出そうとする。友人関係も良好であり仕事や課題を着実に果たそうと努力する。また、自分の目標に向かって計画的に地道な努力をすることができる生徒である。</t>
  </si>
  <si>
    <t>る。３年間水泳と勉強日々の生活態度はけじしてみると積極性がでてきた。各係を経験し、成長が著しい。責任をもって行動ができるのには好感がもてる。</t>
  </si>
  <si>
    <t>柄でクラスを良い雰囲任せられた仕事には責を受けることもあるが芯はいたって素直で真面目である。また優しさもある。</t>
  </si>
  <si>
    <t>持ち主である。観察力非常に真面目で静かな慣をよく維持した。言動にも落ち着きがあり、誠実な人柄なので級友にも信頼されている。役務には忠実正確で立派に任務を果たした。</t>
  </si>
  <si>
    <t>事にも自主的に取り組非常に礼儀正しく言葉規則正しい。素朴、誠実な人柄なので級友にも信頼されている。３年間、体育委員、陸上部員として活躍した。</t>
  </si>
  <si>
    <t>活発に行動する。集団品行方正、勉学に部活をリードする力をもっている。係り活動にも意欲的に取り組み責任をもって成し遂げ、友人の信頼も厚い。</t>
  </si>
  <si>
    <t>やりを持って接するこ不言実行型の性格で常清掃にもとても真面目に取り組んでいる。友人を大切に相手の気持ちや場の雰囲気をつかんで、誠実で明確な言葉遣いやふるまいができる。</t>
  </si>
  <si>
    <t>を持って接することが普段は控え目で大人しる。責任感が強く自分のやるべきことは率先して行い級友からの信頼も厚い。人に対する思いやりがあり他の生徒の良き手本である。</t>
  </si>
  <si>
    <t>なく優しい言動がとれ服装・言葉遣いがしっ能力に長けている。性格は明るく真面目であり、学級活動、行事などにも協力的に参加し学校生活をエンジョイしていた。</t>
  </si>
  <si>
    <t>で新しい考えや方法を服装や身だしなみがき。また、自らの役割を最後までやり抜く責任感と、友人を思いやる優しさで周囲からの信頼も厚い。学校行事では学級集団を統率し成功に導いた。</t>
  </si>
  <si>
    <t>進んで新しい考え方や服装時間のけじめ等大やかな笑いをもたらし、クラスの人気者である。学級や生徒会活動の中で時にリーダーとして、時には裏方、雑用係として労を惜しまず多面的な活躍を見せた。</t>
  </si>
  <si>
    <t>スである。一年から通物事には積極的に取りで自分と相手との立場に気を配り、人間生活をより豊かにしていこうという意欲を持って行動する。</t>
  </si>
  <si>
    <t>があり、いくぶん誤解物事に対して前向きにやりに満ちた言動が他の人の共感を呼ぶ。また、係活動や自分の立てた目標に向かって、最後まで努力する責任感もある。</t>
  </si>
  <si>
    <t>く、規則正しい生活習物事に対して落ち着いある。目立たないが、何ごとにも真剣にとり組む姿勢は好感がもてる。決められた仕事は必ずきちんと実行し根気よく努力する。</t>
  </si>
  <si>
    <t>く、日常生活が極めて物事に注意深く対処し朗な人柄で信頼が厚い生徒である。３カ年間部活動と学習活動を良く両立させた。</t>
  </si>
  <si>
    <t>向きに取り組み、級友物事への取り組みは大朴、誠実な人柄なので級友にも信頼されている。真面目で控え目な努力家であり、向上心に富み自分でよく考え判断も的確である。</t>
  </si>
  <si>
    <t>対して積極的であり、物事をよく考えてから善を尽くそうと努力を欠かさない真面目で控え目な好青年である。人の嫌がることも進んで引き受け、自己の責任に対して忠実である。</t>
  </si>
  <si>
    <t>あり創造性が豊かであ物事を客観的、多角的をやらせても最善を尽くし、努力を欠かさない生徒である。また、人の嫌がることでも進んで引き受ける人物でもある。</t>
  </si>
  <si>
    <t>く聴き、要点をつかむ物事を客観的にとらえ実な人柄なので級友にも信頼されている。真面目で向上心も持った好感の持てる生徒である。</t>
  </si>
  <si>
    <t>心やさしい生徒である物事を深く考え、慎重されず自分のペースで物事を処理していく几帳面さを持っている。温和でしっかりとした言動をとり責任感もある。</t>
  </si>
  <si>
    <t>動がいつも周囲になご物事を多角的、客観的もあり、学校行事等においては積極的に協力よくクラスをまとめた。３カ年間ラグビー部員として各種大会で活躍した。</t>
  </si>
  <si>
    <t>持ちながらも集団の中物事を冷静によく見て動がとれる。また、性格は素直で温厚であり、与えられた仕事は几帳面にやり遂げる。</t>
  </si>
  <si>
    <t>に心配りを感じ、思い物事を冷静に見つめ、すことができる。いつも学級の中心となって活動することができ、クラス活動にはなくてはならない存在である。</t>
  </si>
  <si>
    <t>正しく堅実そのもので物事を冷静に判断し、ある。何事にも努力家であるが、特に興味のある歴史方面については読書量も多く熱心である。クラス内にあっては行事の際には協力的であり、また欠席も少なく健康的であり安定している。</t>
  </si>
  <si>
    <t>ており、落ち着いた明物事を冷静に判断し、てる生徒である。欠席も少なく基本的生活習慣がしっかりとみに付いている。何事に対しても前向きに考え取り組むことのできる努力家である。</t>
  </si>
  <si>
    <t>正しく正確である。素物事を冷静に判断し行積極的に取り組み、誠実な人柄である。責任感もあり、仕事を確実に果たす。信頼のおける人物である。</t>
  </si>
  <si>
    <t>く、何をやらせても最物静かでおとなしく与活にけじめがあり印象がよい、やや積極さに欠けるが内に秘める闘志は激しく、学習面など自分の能力の限界に挑戦し頑張った。</t>
  </si>
  <si>
    <t>く落ち着きがあり、何物静かで落ち着いた生のしっかりした生徒である。誠実で折り目の正しい生活態度が誰からも信頼されている。</t>
  </si>
  <si>
    <t>く落ち着きがある。誠物静かな印象を与えるいた生活態度である。何事に対してもあきらめず最後までやり通す強い意志と、責任感を持った生徒である。</t>
  </si>
  <si>
    <t>立たないが他人に左右文武両立を成し遂げた、級友と協力しながら行事などの諸活動において、意欲的に取り組む姿勢には好感がもてた。</t>
  </si>
  <si>
    <t>真面目である。指導力豊かな感受性と探究的常に全体のことを考え行動することができ学級の中心的存在で級友の信望も厚い。清掃等も真面目に取り組むことができる。</t>
  </si>
  <si>
    <t>めがあり節度のある行毎日を明るく目標をも信頼され責任感も強い。クラスにあってはルーム長としてクラスをまとめ、リーダーシップを発揮している。部活動はテニス部に所属し地道な練習に努力を惜しまなかった。</t>
  </si>
  <si>
    <t>任を持って確実に果た万事控え目ではあるが価される。最高学年として自覚と責任をもって行動しており、体育委員の委員長としての活躍は目覚ましい。部活動でも主力メンバーとして力を発揮した。</t>
  </si>
  <si>
    <t>落ち着いた生活態度で万事控え目で口数が少持ちは穏やかで交友関係もよく、明るく楽しそうに学校生活を送った。仕事は確実に行い、安心して任せる事ができる責任感にあふれた生徒である。</t>
  </si>
  <si>
    <t>遣いも丁寧で好感が持無口でおとなしいが、れず、自分で考え、的確な判断を下し進んで実行する。友達の間違った意見や行動を正しく批判する勇気を持っている。</t>
  </si>
  <si>
    <t>によく励み、何事にも無口で引っ込み思案のかな人柄で、客観的にものごとを見つめ考えている。また、与えられた役割は工夫しながら、能率良く確実にやり遂げる生徒である。</t>
  </si>
  <si>
    <t>に落ち着いている。生無口で真面目な努力家いた生活態度である。自分のなすべき事には完璧を目指して取り組もうとする努力家であり級友からの信頼も厚い。</t>
  </si>
  <si>
    <t>いが、責任感が強く芯無口で大人しいが、真することができる。また、おとなしく与えられたことは誠実かつ確実に果たす人物で自分の生き方に対して見通しをもっている。</t>
  </si>
  <si>
    <t>かりしており、落ち着無口で目立たないが、の見方や考え方を大切にする。自分の仕事に責任を持ち行事なども仲間と協力して積極的に活動する。</t>
  </si>
  <si>
    <t>ちんとしている。また無口で目立たないが、る。また、真面目で誠実な人柄であり責任感が強く、安心して仕事を任せることができた。</t>
  </si>
  <si>
    <t>変しっかりしている。無口で目立たないが責自己の信ずるところを堂々と主張する。また、自己の利害や好き嫌いにとらわれず、友人と公平に接するので、級友の信頼が厚い。</t>
  </si>
  <si>
    <t>組み、明朗で友人にも明るい性格で、自分の。目立たないところで集団の和を取り持つことのできる貴重な存在であった。また、責任感もある真面目な生徒である。</t>
  </si>
  <si>
    <t>取り組む姿勢が高く評明るい性格であり物事実に対処していく。また、思いやりがあり、女性らしいきめ細やかな面をもつ優しい人物である。</t>
  </si>
  <si>
    <t>て冷静に判断する。気明るい性格でユーモア組むことができる。また、思いやりの心を持っており、常に相手の立場を考えて行動ができるため級友からの信頼が厚い。</t>
  </si>
  <si>
    <t>、他人の言動に惑わさ明るい性格でユニークができる。集団に対して呼びかけまとめていくリーダー的な存在である。</t>
  </si>
  <si>
    <t>変積極的である。穏や明るい性格で将来を見仕事は責任を持って最後までやり通すことができ、また自分の目標実現のため努力している姿には好感が持てる。</t>
  </si>
  <si>
    <t>行動しており、落ち着明るい性格で面倒見が果たす。また、自己の信念を貫くことができる、将来性豊かな人物である。</t>
  </si>
  <si>
    <t>にとらえ、正しく判断明るく、かつ、任される。口数も多くはないがなかなかの人気者で、時々みせるひょうきんな仕草でクラスが和やかな雰囲気になったりする。部活動の野球でみせる大飛球とは一味違う細やかな神経も持ち合わせている。</t>
  </si>
  <si>
    <t>ることができ 、自分明るく、他人に対するられた仕事は責任を持って果たす。ホームルーム委員長として文化祭等の行事には積極的に参加しクラスをまとめるために尽力し、友人の信頼を得た。</t>
  </si>
  <si>
    <t>な行動をとる人物であ明るくアイデアが豊富で長距離を得意種目として大活躍をした。一方勉学においても、常に学年のトップグループに位置して努力した。周囲の人望も厚い。</t>
  </si>
  <si>
    <t>に考察する事ができ、明るくおおらかで、さる事に積極的に取り組もうとする。また、偏見にとらわれず、相手の言い分を十分理解しようとする心の広さがある。</t>
  </si>
  <si>
    <t>判断することができる明るくおおらかでありている。また、礼儀正しくしっかりとした言葉遣いができる好感のもてる人物である。</t>
  </si>
  <si>
    <t>的確な判断のもとで着明るくおおらかな性格三年間、ラグビー部員として鍛えた根性があり自分なりの目標をもってよく努力している。</t>
  </si>
  <si>
    <t>何事にも集中して取り明るくさっぱりしてい少ないが自分なりの目標をもってこつこつとよく努力している。寛容であるので友人関係は円満である。</t>
  </si>
  <si>
    <t>的確な言動をとること明るくさわやかな挨拶であり、交友関係も良好である。進路の成就のために、地道に努力している。</t>
  </si>
  <si>
    <t>動ができる。任された明るくしっかりした性こつこつと仕事をやり通す。また、礼儀正しく、誠実な態度で臨んでいる。</t>
  </si>
  <si>
    <t>えられたことは誠実に明るくハキハキとして左右されることなく、自己の目標を達成しようとする姿勢はりっぱである。</t>
  </si>
  <si>
    <t>活態度を身につけてい明るくやさしいが芯のあり、交友関係も良好である。進路の成就のために、地道に努力している。</t>
  </si>
  <si>
    <t>が責任感が強く、与え明るくユーモアがありを持ち、努力を欠かさない。人柄も温和で交友関係も円満である。学級役員としても役務に忠実で確実に果たした。</t>
  </si>
  <si>
    <t>人物である陸上競技部明るくユーモアがあり与えられた仕事を完全に果たそうとする。また友人と協力して学校生活をより豊かなものものにしようとする積極性を内に秘めている。</t>
  </si>
  <si>
    <t>な態度を持ち、あらゆ明るくユーモアがあるを果たそうとする。基本的な生活習慣が身についた真面目な生徒である。</t>
  </si>
  <si>
    <t>って生き生きと活動し明るくユーモアに富んいる。学級会などでも建設的な意見を述べることができる。責任感は強く何事も最後まできちんとやり遂げる。</t>
  </si>
  <si>
    <t>地道な努力家である。明るくユ－モアに富むに部活動に勉強に努力し頑張った点、高く評価できる。また責任感が強く、ＨＲ副会長として、会長を補佐し、クラスをよくまとめた。</t>
  </si>
  <si>
    <t>なく表だっての発表は明るく意欲的である。円満である。級友の数も多く、自分なりの目標をもってこつこつと良く努力している。</t>
  </si>
  <si>
    <t>真面目で芯の強い生徒明るく温厚な人柄で周も多く、常にクラスの中心となりリーダー性を発揮した。自分の考えを持っておりその場に応じた言動ができる。</t>
  </si>
  <si>
    <t>ためか目立たないが、明るく温厚な性格で、ち、決めたことはやり抜く強い意志を持つ。リーダーとしてもアイデアを出し賛同をえながら行うことができ信頼を得ていた。</t>
  </si>
  <si>
    <t>である。他人の言動に明るく温厚な性格で級上競技部のマネージャーとして縁の下の力持ち的な役割を完璧に果たしたことは高く評価したい。</t>
  </si>
  <si>
    <t>面目で芯の強い生徒で明るく温和で誠実な人力を持っている。また、積極的に自分を高めようとする姿勢がみられた。</t>
  </si>
  <si>
    <t>しっかりした生活設計明るく温和な人柄であ好きである。決められた仕事はきちんと根気よくやり遂げる。</t>
  </si>
  <si>
    <t>責任感が強く、自分に明るく温和な性格であ企画や会の進行にその力を発揮し協力して取り組んでいた。また進んで仕事を引き受けリーダーとして責任を持って公正な活動をした。</t>
  </si>
  <si>
    <t>任感が強く自己の仕事明るく温和な性格で何る。しかし、その一方で一つの事に熱中し納得のいくまで続ける根気強さもある。また、責任感が強いので安心して仕事を任せることができる。</t>
  </si>
  <si>
    <t>考えをしっかりもって明るく穏やかな性格でて着実に努力を重ねるタイプである。しっかりした自分の考えを持っており、安定した性格である。また、集団の中で自己の役割を確実に果たす。</t>
  </si>
  <si>
    <t>に一生懸取り組む。特明るく穏やかな性格で欲的であらゆる方面に関心を持ち、物事への探究心も非常に旺盛である。課せられた仕事も誠実にその任を果たす。</t>
  </si>
  <si>
    <t>もあるので友人関係は明るく穏やかな性格で行動することができ、仕事や作業など手際よくこなしていた。また、常に高い目標に向かって全力を尽くし、粘り強く努力する芯の強い頑張りやである。</t>
  </si>
  <si>
    <t>な発想をするため友人明るく穏やかな性格で持てる生活態度である。友達の失敗も許せる広い心を持っているため、多くの友から慕われている。感受性に富み、素直で物事の観察も鋭い。</t>
  </si>
  <si>
    <t>通した自分の考えを持明るく何事にもくよく達から悩み事の相談をされる等、多くの人達から厚い信頼をうけている。</t>
  </si>
  <si>
    <t>とてもよい。３年間陸明るく快活、屈たくな。言動も敏速であるり、物事を冷静に判断していく社会性も備えている。</t>
  </si>
  <si>
    <t>た仕事を確実に行える明るく快活屈託のないクラスのためを考えてよく動いた。向上心も強く地道な努力も重ねている。</t>
  </si>
  <si>
    <t>思いやりもあり、世話明るく活動的であり、いため信頼も厚い。与えられた仕事は最後までやり遂げる。</t>
  </si>
  <si>
    <t>で行事や学級会では、明るく活動的であり他気を明るくする。何事にも真剣に取り組む努力家である。</t>
  </si>
  <si>
    <t>っぱりとした性格であ明るく活動的である。も備え、集団の中で主張すべきことをきちんと主張する。責任感もあり、さまざまな活動に対して前向きな姿勢で取り組んだ。</t>
  </si>
  <si>
    <t>、自己の目標に向かっ明るく活動的な生徒でわけへだたりなく接することができるので、級友から信頼されている。また、どんなことにも誠意をもって取り組み立派に責任を果たす。</t>
  </si>
  <si>
    <t>である。生活態度も意明るく活発で、小さなされ、親しまれている。また何事に対しても公平で着実な計画のもとに努力する。</t>
  </si>
  <si>
    <t>て、常に先を見通して明るく活発であり、バ正しい。決めたことは最後まで手を抜かずに頑張り通す力を持っている。リーダーとしての素質も持っている。</t>
  </si>
  <si>
    <t>や返事が出来、好感の明るく活発であり、周多い。自分なりによく考えしっかりとした行動ができる。学習面にも意欲的に取り組み努力し、よい結果を出している。真面目な生活ぶりに好感が持てる。</t>
  </si>
  <si>
    <t>格である。また、級友明るく活発である。自らの信望を得ており、ＨＲ会計や柔道部部長としてよくその任を全うし、県大会出場の夢も果たしている。真面目な努力家である。</t>
  </si>
  <si>
    <t>正義感の強い性格ある明るく活発で意欲的な責任感が強く生活態度も真面目で規則正しい生活習慣の身についた生徒である。</t>
  </si>
  <si>
    <t>しっかりした人柄で、明るく活発で集団活動て思いやりがあり、級友の信頼は厚い。何事にも積極的に取り組む姿勢は高く評価したい。</t>
  </si>
  <si>
    <t>、他への思いやりも深明るく活発で伸び伸びんな仕事を任されても、１００％以上を常に心掛け責任を持って、それを着実に成し遂げる能力と気力を有している</t>
  </si>
  <si>
    <t>級友も多く周りの雰囲明るく活発で友人からは確実にこなす。生活態度も落ち着いており、友人からの信頼も厚い。</t>
  </si>
  <si>
    <t>と同時に冷静な判断力明るく活発な性格であ処できる。また素直で周囲の者に対する思いやりも深いので友人関係も良好である。学業面だけでなく学校行事におけるクラス活動でも、自分の立場を良く自覚してこつこつ努力している。</t>
  </si>
  <si>
    <t>でいる。誰に対しても明るく活発な性格であ取り組んだ。学校全体のリーダーとして友人からの信頼が厚い。何事にも手を抜くことなく精一杯努力する。</t>
  </si>
  <si>
    <t>人柄で、級友から信頼明るく活発な態度で何事や係活動など、級友と協力しながら最後まで責任を持って成し遂げることができる。</t>
  </si>
  <si>
    <t>言葉遣いが丁寧で礼儀明るく活力に満ち、生対して面倒見がよいので友人から好かれている。責任感が強くホームルームの清掃や自己の役割などをないがしろにせず誠実に取り組んだ。</t>
  </si>
  <si>
    <t>囲から親しまれ友人も明るく気さくである。から好感をもたれている。誰とでも協力して集団生活向上のために努力する。学校行事等への参加も前向きで精一杯取り組んだ。</t>
  </si>
  <si>
    <t>級友や部活動の仲間か明るく協調性に富み、の注意や忠告を素直に聞き入れる。パソコンが得意であり、また力仕事も友人と協力して嫌がらずに行う。</t>
  </si>
  <si>
    <t>友の信望を得ている。明るく元気である。言与える。生活のけじめがきっちりしており、思いやりのある良い生活習慣のできた生徒である。</t>
  </si>
  <si>
    <t>柄である。他人に対し明るく言葉遣いが丁寧ている。しっかりとした自分の考えを持ち主体的に行動している。３年間サッカー部員として鍛えた根性を持ち、よく努力している。</t>
  </si>
  <si>
    <t>る。よく気がつき、ど明るく行動的であるうく親切であり周囲から信頼されている。係りの仕事など熱心に進んで行っている。</t>
  </si>
  <si>
    <t>る。責任感が強く仕事明るく行動的で人の面んでいる。ＬＨＲ運営委員としてクラスの話し合いの際議事進行役を務めた。テニス部の活動にも大変熱心に打ち込んだ。</t>
  </si>
  <si>
    <t>事にも責任をもって対明るく行動的な人物でてなく、幅広く交際することができる。何事にも前向きに取り組む姿勢があり、テニス部の練習には特に熱意を傾けた。</t>
  </si>
  <si>
    <t>、常に率先して物事に明るく行動力に優れ勤なりに努力し達成しようとする意欲を持っている。自己を見つめ、慎重な言動とれるようになり成長がうかがえる。自分のなすべきことを誠意を持って果たすことができる生徒である。</t>
  </si>
  <si>
    <t>あり、友人も多く諸行明るく常に前向きの姿らないおおらかな性格で、誰からも親しまれている。自己の目標に向かって着実な努力ができる。</t>
  </si>
  <si>
    <t>ある。友情に厚く人に明るく常に微笑を絶やいては、副部長として下級生からの信望も厚い。ホームルームにあっては体育委員として尽力した。</t>
  </si>
  <si>
    <t>思いやりがあり、級友明るく伸びやかな性格し自ら進んで行動することができる。誰とでも分け隔てなく接することができるため、級友からも慕われている。</t>
  </si>
  <si>
    <t>よすることがなく、人明るく真面目であり、、周囲のことを気遣って行動する。また、学校行事等への参加も前向きで精一杯取り組んだ。</t>
  </si>
  <si>
    <t>い行動は人に好印象を明るく真面目である。目標に向かい努力を惜しまない。また、指導力があり諸活動においてはリーダー的立場で活動することが多い。</t>
  </si>
  <si>
    <t>行動で級友の信望を得明るく真面目で素直なる。文化祭などの学校行事ではよくクラスをまとめ行事の成功に大きな力となった。</t>
  </si>
  <si>
    <t>また誰に対しても優し明るく真面目で素直な意欲も旺盛で失敗をしても決してくじけることなく努力し続ける。また、何事に対しても必ず自分の目標を持って取り組む人物である。</t>
  </si>
  <si>
    <t>人を思いやる心にも富明るく真面目な性格でりたがらないことでも引き受けて確実に成し遂げていた。また、目標を持って生活しており自分の可能性を求めて努力を惜しまない。</t>
  </si>
  <si>
    <t>クラスの友人と分け隔明るく真面目な性格でいる。決められた仕事は自主的にやる。身体を動かすことを好む。</t>
  </si>
  <si>
    <t>ある。目標を持ち自分明るく親しみ易く、分目である。与えられた仕事など積極的に取り組むことができ、友人と協力しながら責任を持って実行することができていた。</t>
  </si>
  <si>
    <t>事にいつまでもこだわ明るく人の面倒見がよむことができた。責任感も強く与えられた仕事は最後まで確実にやり遂げた。</t>
  </si>
  <si>
    <t>スケットボール部にお明るく誠実で、友人へである。学校行事等への参加も前向きで、時には友人に注意を促し、時には、得意のユーモアで周囲を笑わせ、常にクラスの中心的存在である。</t>
  </si>
  <si>
    <t>囲の状況を的確に判断明るく誠実な人柄で与ができ考え方もしっかりしている。仕事についても責任を持って行い、学級のまとめ役として活躍した。友人からの信望も厚い。</t>
  </si>
  <si>
    <t>分本位の感情ではなく明るく積極的な性格で直な性格で友人も多く周囲をにぎやかにする雰囲気を持った人物である。</t>
  </si>
  <si>
    <t>態度である。常に高い明るく積極的な性格でていることを相手に伝えるのが苦手だがユーモアがあり友達も多く人間関係が良い。また、几帳面で礼儀も正しい。</t>
  </si>
  <si>
    <t>への参加は意欲的であ明るく節度があり、常も前向きに全力で最後まで取り組むことができる。困難にぶつかっても弱音をはかず自分の力で解決しようとする。</t>
  </si>
  <si>
    <t>と生活している。挑戦明るく素直で、温厚なも忘れないのでクラスの中での人望も厚い。また、好奇心が旺盛で何事にも積極的に取り組もうとする前向きの姿勢がみられる。</t>
  </si>
  <si>
    <t>慕われている。人のや明るく素直であり、真ある。３年になってＨＲ会長としてクラスの雰囲気を明るく盛り上げたことは高く評価できる。友人も多く社交性がある。</t>
  </si>
  <si>
    <t>り、友達から好かれて明るく素直である。勉それを実現するために一生懸命に努力する。自分に厳しく他人には思いやりを持って接するので人望も厚い。集団をまとめるリーダー性も持っている。</t>
  </si>
  <si>
    <t>り何事に対しても真面明るく素直でおおらか人がいやがるような仕事でも快く引き受け困難にぶつかっても弱音をはかず自分の力で解決しようとする。</t>
  </si>
  <si>
    <t>事にも積極的に取り組明るく素直でかつ誠実取り組む頑張りやである。誰に対しても優しく接することができるが、自分の意見ははっきり主張することができる。責任感も強い。</t>
  </si>
  <si>
    <t>き生きとした生活態度明るく素直でコツコツ事には動じない人物である。決められた仕事は責任を持って果たす人物である。</t>
  </si>
  <si>
    <t>公正に物事を見ること明るく素直で何事にも組むことができる。テニス部に所属し活躍した。部活動では持ち前の明るさで周囲を和ませ、他の部員足しから親しまれチームをまとめることに尽力した。</t>
  </si>
  <si>
    <t>常に行動的である。素明るく素直で行動的で努力するタイプである。社交性に富み、級友から親しまれている。</t>
  </si>
  <si>
    <t>葉が少ないので、思っ明るく素直で周りの思よく交友関係は良好である。放送委員としても活躍した。</t>
  </si>
  <si>
    <t>で礼儀正しい。何事に明るく素直で真面目で活態度も良く、自分で良く考え、判断も的確であり、地道に努力を重ねた。</t>
  </si>
  <si>
    <t>え、他人への思いやり明るく素直で人の助言も安定している。また、仕事に対しても労をいとわずきちんと行う、特に保健委員としてよくその責務を果たしてくれた。</t>
  </si>
  <si>
    <t>倒をよくみる好人物で明るく素直で責任感がで物事を考え他人の意見を尊重し、決して自分の考えを強制することはない。責任感も強く任された仕事は最後まで責任をもって果たすことができる。</t>
  </si>
  <si>
    <t>ある。高い目標を持ち明るく素直で爽やかな遂げる。何事にも地道に努力している姿は敬服に値する。</t>
  </si>
  <si>
    <t>労意欲が高い。また、明るく素直で他人に対も優しく接するので、級友から慕われている。さわやかな挨拶や返事が出来、好感の持てる生活態度である。また、学校行事等への参加も前向きで精一杯取り組んだ。</t>
  </si>
  <si>
    <t>勢で何事にも一生懸命明るく素直で友人とはんと表現できる。責任感も強く仕事は、きちんとやり遂げる。</t>
  </si>
  <si>
    <t>さず、ちょっとした物明るく素直な一面を持活態度もきちんとしており、クラス内の仕事も責任をもって処理する。</t>
  </si>
  <si>
    <t>で何事も前向きに取り明るく素直な人柄で、行う。学習面においてもコツコツとよく努力している。</t>
  </si>
  <si>
    <t>自己の目標に向かって明るく素直な人柄であって良く努力している。級友から信頼され、リーダーとして自覚ある態度が見られ非常に好感が持てる。</t>
  </si>
  <si>
    <t>級友に対する面倒見が明るく素直な人柄であラスでの自分の役割を積極的に果たした。好感の持てる生徒である。</t>
  </si>
  <si>
    <t>人物である。日頃の生明るく素直な人柄であ責任ある行動がとれる。学級活動や行事などにも協力的であり精一杯自分の持つ力を注ぎ活躍し、級友からの厚い信頼を得ていた。</t>
  </si>
  <si>
    <t>性格であり、日常生活明るく素直な性格で、があるので、友人間の信望も厚く、友人が多い。控え目であるが、その立場になると、一所懸命に物事にあたる。</t>
  </si>
  <si>
    <t>ある。常に他人の立場明るく素直な性格で、事にも真剣に取り組み、地道に努力する。けじめのある落ち着いた言動を行う。</t>
  </si>
  <si>
    <t>任された事は必ずやり明るく素直な性格で、ねている。自己の立場をきちんと理解し、責任を持って物事に対処できる。</t>
  </si>
  <si>
    <t>け隔てなく誰に対して明るく素直な性格で、を明るくしていた。行事に対する取り組みでは常に、学級のやる気を引き出していた。色々な仕事を経験し、持っている力を発揮していた。リーダー的存在であった。</t>
  </si>
  <si>
    <t>い。自分の意見をきち明るく素直な性格であ頼されている。役務には忠実正確で立派に任務を果たした。生活態度、学習態度ともに群を抜いて真面目で立派である。</t>
  </si>
  <si>
    <t>の信頼もある。また生明るく素直な性格であも強く、与えられた仕事は、きちんとやり遂げる。また友達思いであり、他からの信頼も厚い。</t>
  </si>
  <si>
    <t>えられた仕事は着実に明るく素直な性格であな生徒である。３年間工芸部に所属し、多くの作品を残した。地道な活動にも良く努力することができる。</t>
  </si>
  <si>
    <t>、自分なりの目標を持明るく素直な性格であけている。平素さっぱりとした行動だが、物事の処理は自分で解決しようと努力する、しっかりとした一面がある。</t>
  </si>
  <si>
    <t>ある。責任感も強くク明るく素直な性格であなく、自分の思ったことを遂行する。思いやりのあるやさしさも持っている</t>
  </si>
  <si>
    <t>に冷静に物事を見極め明るく素直な性格であっており、主体的に行動することができる生徒である。</t>
  </si>
  <si>
    <t>性格である。思いやり明るく素直な性格で何え方が堅実で日常の言動に落ちつきがある。スポーツを好み、体育委員として積極的に活動した。</t>
  </si>
  <si>
    <t>面目な人柄である。何明るく素直な性格で何ができ、言動にもけじめがある。また、誰とでも穏やかに接し思いやりも深いことからまわりの信頼も厚い。</t>
  </si>
  <si>
    <t>学にも着実な努力を重明るく素直な性格で自誠実に取り組み確実に処理している。向上心があり常に目標に向かって努力を続けている。真面目な生徒である。</t>
  </si>
  <si>
    <t>な性格で周囲の雰囲気明るく素直な性格で周何事に対しても真面目に取り組む姿勢は高く評価したい。</t>
  </si>
  <si>
    <t>な人柄なので級友に信明るく素直な性格で周ことができる真面目な生徒である。何事に対しても前向きで、常に人の気持ちを考えて行動するなど、思いやりがある。</t>
  </si>
  <si>
    <t>努力している。責任感明るく素直な性格で周にするタイプである。目標に向かって努力する姿勢がみられる。</t>
  </si>
  <si>
    <t>積極的に取り組む活発明るく素直な性格で人いる。礼儀作法、言葉遣いなど基本的な生活習慣をきちんと身に付けており好感の持てる生徒である。</t>
  </si>
  <si>
    <t>あり、社会性を身につ明るく素直な性格で生的確な言動のできる生徒である。今の自分よりもより高い自分をめざし計画を立てて、コツコツと根気強くひたむきに努力を重ねている。</t>
  </si>
  <si>
    <t>惑にまどわされること明るく素直な性格で任った。また、文化祭実行委員に立候補するなど積極的な一面もうかがえた。与えられた仕事も責任を持って果たしていた。学習面においても欲が出てきており努力を重ねていた。</t>
  </si>
  <si>
    <t>ある。自分の考えを持明るく素直な性格で礼徒会活動に、そして部活動に積極的に取り組んできた姿勢は高く評価したい。</t>
  </si>
  <si>
    <t>によく耳を傾ける。考明るく素直な生徒であきがある。自己の目標に向かって着実に努力を積み重ねる意志の強さがある。</t>
  </si>
  <si>
    <t>強い。常に公正な判断明るく素朴で協調的でり友人からも厚く信頼されている。何事にも前向きに取り組み姿勢は好感がもてる。</t>
  </si>
  <si>
    <t>人物である。何事にも明るく素朴で人間的な持っており、他からの影響を受けずに何事にも自己のペースで取り組み、確実にやり遂げる。</t>
  </si>
  <si>
    <t>する思いやりがある。明るく他人への思いやる。また、あらゆる方面に関心を持ち探究心が非常に旺盛である。責任感があり課せられた仕事も誠実にその任を果たす。</t>
  </si>
  <si>
    <t>誰とでも仲良く接する明るく大らかで何事にこだわらず友人思いである。また、責任感も強く与えられた仕事は最後まで確実にやり遂げた。</t>
  </si>
  <si>
    <t>っており、友人を大切明るく大変素直でありがらも行動が控え目で友人の面倒見もよく級友から好かれている。</t>
  </si>
  <si>
    <t>友人からも親しまれて明るく誰とでも、すぐの役割は充分に果たすことができる。人に対して面倒見がよいので友人も多く好かれている。学習面では進路実現のために全ての教科に熱心に取り組んだ。</t>
  </si>
  <si>
    <t>り、時と場合に応じて明るく誰とでも気軽にんとしており真面目な生活態度である。物事をじっくりと考え的確に判断する。また、自分の役割や仕事は責任を持って果たした。</t>
  </si>
  <si>
    <t>り堅実な生活態度であ明るく誰とでも分け隔わらず、さっぱりとしていて欲がない。剽軽な面もあって、楽しげに学校生活を送っている。</t>
  </si>
  <si>
    <t>る。３年間勉強に、生明るく誰とでも変わら度であり常に冷静に物事を判断に移す。生徒会副会長として過渡期の生徒会運営でリーダーとして活躍した。視野も広く級友の信頼も厚い。</t>
  </si>
  <si>
    <t>かつ生活態度に落ち着明るく日々満足感を持した。特に部活動においてはバドミントン部の主力選手として頑張った。また文化祭などの学校行事にも積極的に取り組み、クラスの仲間の信望も厚かった。</t>
  </si>
  <si>
    <t>やさしく思いやりがあ明るく物事にこだわらことのできる生徒である。吹奏楽部に３年間所属し、会計をつとめるなど友人からの信頼は厚い。</t>
  </si>
  <si>
    <t>自分の考えをきちんと明るく物事を真面目にっており、他からの影響を受けずに何事にも自己のペースで取り組み、確実にやり遂げる。</t>
  </si>
  <si>
    <t>生活態度も意欲的であ明るく礼儀正しくきちである。また、ＬＨＲ運営委員、オリエンテーリング委員としてよく努め、教師からの信頼も厚い。</t>
  </si>
  <si>
    <t>る。寛容で小さな事に明るく朗らかでさっぱ責任感が強く任された仕事は最後まで責任持ってやり遂げる。文化委員として文化祭の準備に熱心に当たり、クラスのために貢献した、真面目で誠実な人柄は他からの信頼を得ている。</t>
  </si>
  <si>
    <t>る。高い学力を持ちな明るく朗らかで級友か友人も多く親しまれており他と協調し物事に取り組むことができる。何事にも前向きに積極的に行動することができ伸びやかな生活ぶりであった。</t>
  </si>
  <si>
    <t>る。責任感が強く自分明るく朗らかで人に対度が良い。仕事は、進んで引き受けてくれ、確実にこなす。</t>
  </si>
  <si>
    <t>る。服装態度ともきち明るく朗らかな好人物いる。与えられた仕事は最後まで責任を持ってやり遂げる。</t>
  </si>
  <si>
    <t>る。物事にあまりこだ明るく朗らかな性格でげる。何事にも地道に努力している姿は敬服に値する。服装等もしっかりしており真面目な生活態度である。</t>
  </si>
  <si>
    <t>る。落ち着いた生活態明確な目的をもって充活動を続け力をつけてきた。また、バレーボール部の部員として頑張り人間的にも成長した。学校行事においては友人の信望も厚くクラスの中心的な役割を演じ責任を果たした。</t>
  </si>
  <si>
    <t>事にも一生懸命に努力明朗・温和な中に強い育委員の仕事や球技大会などの学校行事ではよくクラスをまとめ、行事の成功に大きな力となった。友人や教師からの信頼は厚い。</t>
  </si>
  <si>
    <t>事にも真剣に取り組む明朗・快活、何事に対いやりを持った態度で接し、友人からの信頼は厚い。また、生活態度もきちんとしており、仕事も安心してまかすことができる。</t>
  </si>
  <si>
    <t>分の考えをきちんと持明朗・快活・屈託のなしみや信頼間を寄せる級友が多い。スポーツは万能である。</t>
  </si>
  <si>
    <t>囲との人間関係は円満明朗・快活で、はっき親しまれている。責任感も強くクラスでの自分の役割を積極的に果たした。</t>
  </si>
  <si>
    <t>囲を和ませてくれる。明朗・快活で、機知にとする姿勢があり、級友からも好かれている。学校行事等への参加も前向きで精一杯取り組み学級のまとめ役としてリーダー性を発揮した。</t>
  </si>
  <si>
    <t>囲を和ませてくれる。明朗・素直で、礼儀正ちんとしている。学校行事においても積極的に事を進めることのできる、リーダー的素質を持った真面目な生徒である。</t>
  </si>
  <si>
    <t>の助言を聴くときの態明朗かつ温和で、健康性格の持ち主あり、思いやりがあるので、友人間の信望も厚く、友人が多い。控え目であるが、その立場になると、一生懸命に物事にあたる。</t>
  </si>
  <si>
    <t>活態度もきちんとして明朗かつ温和な性格で物で、生活態度に落ち着きがある。自己の目標に向かって着実に努力を積み重ねる姿勢には好感が持てる。</t>
  </si>
  <si>
    <t>された事は必ずやり遂明朗かつ穏和な性格できるので周囲から親しまれている。自分なりにしっかりした考えを持ち行動することができる。与えられた仕事は最後まで責任をもってやり遂げた。信頼の置ける生徒である。</t>
  </si>
  <si>
    <t>儀正しい。地道に学習明朗かつ快活な人柄でできるため友人も多い。仕事への取り組みは常に前向きであり、細かい気配りを忘れないため安心してまかせることができる。</t>
  </si>
  <si>
    <t>る。指導力があり、体明朗でさっぱりした性事に対しても前向きで、どんな困難でも受け入れそして乗り越えていくパワーを感じる。安定した心の状態から広く級友に信頼されまた慕われてもいる。</t>
  </si>
  <si>
    <t>あり、誰に対しても思明朗でとても素直な性持っている。また、自分の信念や考えている事を曲げない芯の強さを備えている。音楽を通じ、多くの友人をもち、社交性もある。</t>
  </si>
  <si>
    <t>温かみのある性格に親明朗でやさしい性格でれた事は確実にやり遂げる。 地道によく努力している。</t>
  </si>
  <si>
    <t>りも深いため周囲から明朗でユーモアがありしている。探究的な態度を持ち、興味あることに意欲的に取り組む姿勢がある。また、与えられた仕事に対しては責任を持って最後までやり遂げる生徒である。</t>
  </si>
  <si>
    <t>も積極的に挑戦しよう明朗でユーモアに富み他人に対する思いやりがあり、友人達からも親しまれている。集団の中での自己の役割を自覚し、誠実にその任務を果たそうと努力している。</t>
  </si>
  <si>
    <t>、日常の生活態度もき明朗でユーモアに富み何事にもくじけず前向きに努力する姿には好感が持てる。また、大変に真面目な生徒でもある。</t>
  </si>
  <si>
    <t>に打ち解ける気さくな明朗で円満な人柄であ方が堅実で判断力もあり、行動に危なげがない。また、責任感も強く与えられた仕事は最後までやり遂げる。</t>
  </si>
  <si>
    <t>接することのできる人明朗で温和な思いやり級内の雰囲気を明るく盛り上げることに貢献した。何事にも積極的に取り組む姿勢は高く評価したい。</t>
  </si>
  <si>
    <t>てなく接することがで明朗で温和な性格なの仕事も進んで引き受け、会議をうまく運営した。頼まれた仕事に対しては、終始責任ある態度で望み、信頼のおける人物である。</t>
  </si>
  <si>
    <t>ぬ態度で接することが明朗で穏和な性格であている。３年かテニス部の練習と学習との両立によく努力した。学習意欲も高く成績も優秀である。</t>
  </si>
  <si>
    <t>って生活している。何明朗で活発である。２スポ－ツ（柔道）に励んだ。柔道では県大会３位の成績を残した。責任感が強く、指導力もあり、多くの級友の信望を得ている。</t>
  </si>
  <si>
    <t>ないさっぱりした面を明朗で活発である。交み、行動する。その一面で内省的な所もあり、心理学・宗教・哲学・教育学にも関心を示していた。</t>
  </si>
  <si>
    <t>考える人柄で、与えら明朗で屈託のない性格あたえる。中学校時代は陸上部であったが、高校に入ってから野球部に属し、３年次の夏の大会では、１６位に入るチ－ムの主要メンバ－で</t>
  </si>
  <si>
    <t>んとした言葉遣いで話明朗で思いやりがあるできる。自分と異なる意見も尊重し他人の立場に立って行動できる生徒である。向上心も非常に強い。</t>
  </si>
  <si>
    <t>りとした性格である。明朗で自主性に富み、いさっぱりした性格である。ハンドボール部々長として活躍した。</t>
  </si>
  <si>
    <t>らも信頼せれている。明朗で自主性に富み、りしている。出版委員会副委員長として機関誌発行に中心人物として役割をはたしていた。学習意欲も旺盛で真面目に努力していた。</t>
  </si>
  <si>
    <t>して親切である。考え明朗で心にわだかまり的生活習慣も確立しており、礼儀正しく、言葉使いも丁寧である。</t>
  </si>
  <si>
    <t>である。友人も多く学明朗で心優しい人物でるタイプである。２年時には保健委員長として、その責任を十分に果たした。</t>
  </si>
  <si>
    <t>人気がある。クラスの明朗で誠実な人柄であかくおおらかであり、周囲の人たちを和ませることが出来る。ものを作ったり一つのことを仕上げていく時の集中力と探求心は群を抜いている。</t>
  </si>
  <si>
    <t>実した高校生活を送っ明朗で誠実な人柄であがあり真面目である。部活動は生物部に所属し毎日地道にまた興味を持って楽しく活動している。クラス内にあっては友人も多く、事故の仕事に責任を持ち大変良好である。</t>
  </si>
  <si>
    <t>克己心をもち、勉学に明朗で誠実な人柄であも見える。与えられた仕事等も最後まで果たしている。三年間書道部に所属し文化祭などの学校行事で活躍した。平素より自分の目標を定め地道に努力を積み重ねている。</t>
  </si>
  <si>
    <t>しても積極的に取り組明朗で誠実な人柄であ得ていた。野球部の練習に早朝から放課後遅くまで、地道に打ち込んでいた。自ら決めた目標に対して最後までやり抜くねばり強さがある。</t>
  </si>
  <si>
    <t>い言動は人に好印象を明朗で誠実な人柄で利き受け、確実にこなす。学習面においてはこつこつ努力している。</t>
  </si>
  <si>
    <t>りと自分を表すことが明朗で責任感があり何いる。また、自分の目標に向かいこつこつと努力している。</t>
  </si>
  <si>
    <t>富み、物事に拘泥しな明朗で素直な性格であている。また向上心が強く、何事にも努力の姿勢が見られる。</t>
  </si>
  <si>
    <t>しく生活習慣もしっか明朗で素直な生徒であ考え行動ができるといったリーダーとしての資質を備えている。また、誰に対しても思いやりの心を持って接するので友人からの信頼も厚い。</t>
  </si>
  <si>
    <t>的な生徒である。基本明朗で大変素直であり対処している。また、自分のしごとは誠意を持って最後までやり遂げる。三年間剣道部に所属しよく練習に励んだ。忍耐力粘り強さも身についており学習の方面にも生かされていた。</t>
  </si>
  <si>
    <t>あり、誰からも好かれ明朗で部活動と学習活任感と指導力を有し生徒会副議長として、生徒総会の議事進行の調整役を立派に務めたことは高く評価したい。</t>
  </si>
  <si>
    <t>、人と接する態度も温明朗で礼儀正しく何事いる。また他人の意見にも耳を傾ける謙虚さがあり、級友からの信望も厚い。</t>
  </si>
  <si>
    <t>、また他への思いやり明朗なスポーツマンで富み友人を大切にする。また、困難に直面しても持ち前の明るさよ実行力でグループの士気を高めていく指導力を持っている。</t>
  </si>
  <si>
    <t>格であり心の優しい面明朗な性格で、てきぱを良く行ない、３年次にはホ－ムル－ム会長としてリーダーシップをとってクラスに貢献した。</t>
  </si>
  <si>
    <t>格であり他から信頼を明朗な性格で、常にリの中においてリーダーシップをとれる存在である。１年次には会計、３年次にはＬＨＲ運営委員の仕事を積極的に行なった。</t>
  </si>
  <si>
    <t>ある。仕事は進んで引明朗な性格で周囲のもれた任務は確実にこなしていた。部活動や委員会活動においても積極的に取り組その責務を全うした。また学習面においては努力を積み重ねて成績も次第に向上していた。</t>
  </si>
  <si>
    <t>、級友から親しまれて明朗な性格で礼儀正し聞き、友人・後輩等の志望も厚い。３ヶ年陸上部員として各種大会で活躍、特に３年生時においてはきわめて建設的な発言をし、かつ行動し</t>
  </si>
  <si>
    <t>、だれからも親しまれ明朗温和な中に強い克動を両立させた。特に３年時には主将として積極的な態度で後輩を導き各種大会で活躍した。</t>
  </si>
  <si>
    <t>、常に全体を見通して明朗快活、スポーツのせ、充実した学校生活を過ごしている。意志が強く、何事につけても地道に努力を積み重ねた。また人の嫌がることも進んで引き受ける人物</t>
  </si>
  <si>
    <t>り、落ち着いて物事に明朗快活、何事に対しある。責任感が強く、集団のなかで自分の職責をよく果たした。</t>
  </si>
  <si>
    <t>のある人物である。責明朗快活、正義感が強的に取り組み責任を持って最後まで成し遂げる人物である。</t>
  </si>
  <si>
    <t>で級友から親しまれて明朗快活、責任感も強動と学習活動を両立させ充実した学校生活を過ごした。また、責任感も強く仕事は、きちんとやり遂げた。</t>
  </si>
  <si>
    <t>る。心優しく協調性に明朗快活、素直な性格設定しそのための努力を惜しまなかった。平素の生活態度も真面目であり、積極的に物事に取り組んでいた。学習面においてもこつこつと努力を積み重ねるタイプであり、その成果も徐々に現れ成績も向上をみせた。</t>
  </si>
  <si>
    <t>年次には掲示係の仕事明朗快活・誠実であり強い取り組みをする。また、何事に対しても自主的に対応し、責任感が強い。</t>
  </si>
  <si>
    <t>友関係も広く、またそ明朗快活かつ個性的。の嫌がるような仕事も最後までやり遂げてくれた。また何事に対しても地道にこつこつと努力を惜しまない、好感の持てる生徒である。基本的な生活習慣もきちんと身についている。</t>
  </si>
  <si>
    <t>であり、自分に与えら明朗快活で、クラスでな振る舞いができる。クラスで分担した仕事だけでなく、進んで仕事を引き受け最後まで誠実にやり遂げる。友人思いでやさしい性格なので周囲から親しまれている。</t>
  </si>
  <si>
    <t>。何事にもよく機転が明朗快活で、はっきりり組むことができる。また、友達に対してやさしくクラスメイトからの信頼も厚い。清掃活動や美化活動においても、意欲的な取り組みができた。</t>
  </si>
  <si>
    <t>３ヵ年部活動と学習活明朗快活で、意志の強で、友人関係も円満である。２年次には文化委員、３年次には会計の仕事を良く行なった。</t>
  </si>
  <si>
    <t>学業と部活動を両立さ明朗快活で、何事に対ある。１年次には道路委員、２年次に会計、３年次に放送委員としてよく仕事を行った。</t>
  </si>
  <si>
    <t>がなく、素直な性格で明朗快活で、機知に富んとしている。学校行事（文化祭、球技大会）においても積極的に協力し率先して事を進めた。</t>
  </si>
  <si>
    <t>ある。物事に対し自主明朗快活で、行動的でた学校生活を過ごしている。特に指導性に富み、放送部発展の強い原動力となる。決められた仕事は必ずきちんと実行し、根気よく努力する</t>
  </si>
  <si>
    <t>り、自主性に富み部活明朗快活で、小さな事ことができる。自分の考えをはっきりと述べることができ、また周囲の人の個性を認め思いやる気持ちを持っているため、リーダーとして級友から信頼されている。</t>
  </si>
  <si>
    <t>り、自分自身で目標を明朗快活で、物事に積ットボール部を続け、部へ大きく貢献した。２年次には書記、３年次には保健委員としての仕事をよく行った。</t>
  </si>
  <si>
    <t>り、物事に対して粘り明朗快活であり、何事考えを素直に表現することができる。落ち着きのある生活態度で、与えられた仕事は、ていねいに最後までしっかりと行う生徒である。</t>
  </si>
  <si>
    <t>る。責任感が強く他人明朗快活であり、生活頭に立ち、率先して行動する。自らの活動に責任を持って最後まで取り組むことができる。</t>
  </si>
  <si>
    <t>害にとらわれずに公正明朗快活でさっぱりと深く、友人関係も良好である。特にバドミントン部の部長として責任をもって部員を指導し信望も厚かった。また、学校行事では自分の役割をよく理解して積極的に頑張った。</t>
  </si>
  <si>
    <t>事も丁寧に最後まで取明朗快活でスポーツ学くして取り組んでいる。学習面では自分の目標を定めて積極的に努力しており優秀な成績をあげている。特別活動においては吹奏楽部の部員としてだけでなく生徒会役員として、生徒会活動全般の企画・運営に努力し責任を果たした。</t>
  </si>
  <si>
    <t>る。優しい心の持ち主明朗快活でユーモアにポーツ（柔道）に励んだ。柔道では県大会３位の成績を残した。責任感が強く、指導力もあり、多くの級友の信望を得ている。</t>
  </si>
  <si>
    <t>り、友人関係も円満で明朗快活で何事にも常人物である。他人への思いやりも厚く信頼されている。また責任感も強く与えられた仕事は最後までやり遂げる。</t>
  </si>
  <si>
    <t>日常の生活態度もきち明朗快活で何事にも全、行動する。その一面で内省的な所もあり、心理学・宗教・哲学・教育学にも関心を示していた。</t>
  </si>
  <si>
    <t>動を両立させ、充実し明朗快活で活発な生徒りがある。良く気がつき、ホームルーム会長を助け、クラスをよくまとめ、盛り上げた。</t>
  </si>
  <si>
    <t>にも意欲的に取り組む明朗快活で級友たちやめ、教師・友人からの信望は厚い。仕事も確実で安心してまかせられる。</t>
  </si>
  <si>
    <t>ある。根気強くバスケ明朗快活で屈託のない取り組み確実にやり遂げる。友人の仕事の手助けなどをよくやり級友からの信望も厚い。</t>
  </si>
  <si>
    <t>きとしており、自分の明朗快活で豪快な笑いある。また、相手の立場を十分に理解し、寛容性に富んでいる。</t>
  </si>
  <si>
    <t>ーダーとして級友の先明朗快活で自主性に富誠意を持って行っており、級友からの信頼もある。感性豊かな情熱かである。</t>
  </si>
  <si>
    <t>のに対する思いやりも明朗快活で周囲を明る気者である。また、偏見や先入観にとらわれず、いつも筋道だった判断をするので、級友からの信望も厚い。</t>
  </si>
  <si>
    <t>く、何事にも全力を尽明朗快活で心にわだかきる。自分と異なる意見も尊重し他人の立場に立って行動できる生徒である。向上心も非常に強い。</t>
  </si>
  <si>
    <t>己心をもち、勉学にス明朗快活で人を思いやおいても自分の役割を自覚し、それに向かって工夫しながら最後まで誠意を持ってやり遂げることができる。</t>
  </si>
  <si>
    <t>好きな明るく行動的な明朗快活で誠実な生活む。またクラス内における信望も厚く、クラスのリーダー的存在である。</t>
  </si>
  <si>
    <t>ても積極的に取り組み明朗快活で節度ある生さっぱりした性格である。ハンドボール部々長として活躍した。</t>
  </si>
  <si>
    <t>く、他人へのおもいや明朗快活で素直でありけている。平素さっぱりとした行動だが、物事の処理は、自分で解決しようとする、しっかりとした一面がある。</t>
  </si>
  <si>
    <t>く人の面倒見がよいた明朗快活で物事にこだっぱりした性格である。言動もはっきりしており、さわやかさを人にあたえる。責任感も強く、献身的によく活躍している。</t>
  </si>
  <si>
    <t>で物事に真摯な態度で明朗快活で率先して集ある。一方に偏しない柔軟な考え方をすることができ、健全な批判精神も持っている。</t>
  </si>
  <si>
    <t>、生活態度も真面目で明朗快活で礼儀正しい。また、自主性に富み、責任感が強く、指導力を持っている。</t>
  </si>
  <si>
    <t>どんな仕事も真面目に明朗快活で剽軽なとこまた、相手の立場を十分に理解し、寛容性に富んでいるので級友から信頼されている。</t>
  </si>
  <si>
    <t>明るい雰囲気を作る人明朗快活で剽軽な面がに対する思いやりがあり、友人達からも親しまれている。集団の中での自己の役割を自覚し、誠実にその任務を果たそうと努力する。</t>
  </si>
  <si>
    <t>と自分を表すことがで明朗快活な好人物であみ、その真面目な態度には好感が持てる。クラス内にあっては友人関係も良好で、特に行事の際には友達とよく協力できた。自己の目的には積極的かつ前向きに努力することができる。</t>
  </si>
  <si>
    <t>い生徒である。何事に明朗快活な好人物であ学級の中に和やかな雰囲気をつくり、学級の和を大切に考えて行動することができる。責任感も強くやるべきことは最後まで遂行する生徒である。</t>
  </si>
  <si>
    <t>しても意欲的に取り組明朗快活な性格で、ホっている。また、寛容的でさっぱりした性格であるため多くの級友に親しまれている。</t>
  </si>
  <si>
    <t>み、物事に拘泥しない明朗快活な性格で何事り組むことができる。学業の面で地道に努力する一方で、部活動においてはテニス部の主力選手として三年間頑張った。また学校行事ではクラスのまとめ役として指導性を発揮し、その責任ある言動に周囲の者の信望も厚い。</t>
  </si>
  <si>
    <t>あり、社会性を身につ明朗快活な性格で友達きちんと持っており、素直に表現できる。また、寛容的でさっぱりした性格であるため多くの級友に親しまれている。</t>
  </si>
  <si>
    <t>にもくよくよせず、さ明朗快活な生徒である頼されている。剣道部の副主将として各大会に活躍し、部内のまとめ役として功績を残したことは高く評価したい。</t>
  </si>
  <si>
    <t>極的に取り組む姿勢が明朗活発、積極的に行たえる。中学校時代は陸上部であったが、高校に入ってから野球部に属し、３年次の夏の大会では、１６位に入るチ－ムの主要メンバ－であった。</t>
  </si>
  <si>
    <t>にも積極的に取り組む明朗活発・温厚な言動生徒である。責任感も強くやるべきことは最後まで遂行する。</t>
  </si>
  <si>
    <t>態度も真面目である。明朗活発かつ素直な性取り組む姿勢を有した人物である。また、誠実な人柄のため級友からの信望も厚い、真面目な生徒である。</t>
  </si>
  <si>
    <t>した性格である。他人明朗活発で、何事にも。ユーモアがあり、多くの友人から親しまれ、クラスでも中心的存在であった。修学旅行では旅行委員として責任を果たし、クラスや学年のために貢献した。その行動力は級友からも信頼されている。</t>
  </si>
  <si>
    <t>業共に意欲的に取り組明朗活発で、何事にも好感を持たれている。また、自主性に富み、責任感が強く、指導力もある。</t>
  </si>
  <si>
    <t>あふれている。いつも明朗活発で、周囲の雰くの友人から信望を得ている。またリーダー性もありクラスの活動をよくまとめていた。</t>
  </si>
  <si>
    <t>に全力で臨む姿勢を持明朗活発で、真面目な。自己の考えをしっかりと持ち、かつ主張でき、正義感が強い。野球部員として１年時よりレギュラーであり、チームの中心打者として大活</t>
  </si>
  <si>
    <t>力を尽くして真剣に取明朗活発で、誰からも自分や級友の個性を見極め統率していく力を有するので信望も厚い。また、どんな苦境にも耐え乗り越えようとするねばり強さも見られる。</t>
  </si>
  <si>
    <t>である。自分の考えを明朗活発で、誰に対しやりのあるやさしい人柄で級友の信頼も厚い。また、責任感もある真面目な生徒である。</t>
  </si>
  <si>
    <t>剣道部の後輩たちに信明朗活発であり、協調人付き合いが良く誰とでも気軽に接する。思いやりもあり、協力してよく仕事をする。</t>
  </si>
  <si>
    <t>言動は人に好印象をあ明朗活発であり仲間を。責任感が強く自分の仕事の役割や内容を理解し、その向上のために計画的に行動することができる。自分のなすべき仕事は誠意をもって着実にこなした。信頼できる人物である。</t>
  </si>
  <si>
    <t>がクラスに響く楽しい明朗活発でテキパキとの意見もしっかりと持っており、建設的な意見をだすことができた。また、自分の役割も責任をもって果たす生徒である。</t>
  </si>
  <si>
    <t>み、何事にも積極的に明朗活発で何事にも意良く、級友から好かれている。発想に柔軟性があり、発言も正鵠を射ていることが多い。部活動のテニスで県大会に出場している。</t>
  </si>
  <si>
    <t>い雰囲気にしてくれる明朗活発で交友関係もさをもたらしている。他人の意見にも耳を傾けることのできる素直さも持っている。</t>
  </si>
  <si>
    <t>まりがなく、誰からも明朗活発で行動力にも取り組み、最後まで責任を持って遂行する。また、放送委員会・視聴委員会の委員長として全体をまとめ後輩の面倒をよくみた。</t>
  </si>
  <si>
    <t>るやさしい心が深く多明朗活発で人の面倒見の雰囲気を明るく盛り上げることに貢献した。何事にも積極的に取り組む姿勢は高く評価したい。</t>
  </si>
  <si>
    <t>姿勢を身につけている明朗活発で人の面倒見の時など司会者としてよく意見をまとた。また、３年間図書委員を務めその責任を果たした。</t>
  </si>
  <si>
    <t>活態度をとっている。明朗活発で人の和を考。ＨＲ長としてクラスを良くまとめ、友人からの信頼は厚い。また挨拶などの基本的な生活態度は確立し礼儀正しく好感が持てる。部活動ではレギュラーとして活躍した。</t>
  </si>
  <si>
    <t>、向上心がある。思い明朗活発で責任感も強しみがもてる。クラスにあっては３年間ホームルーム運営委員の仕事を引き受け、ＬＨＲの計画・運営をした。優しさのなかにも一つの仕事を最後までやり遂げるような意志の強さも持っている。</t>
  </si>
  <si>
    <t>わらずに行動できる。明朗活発で物事に対し祭の準備や後始末など労をいとわず積極的に働きしっかりやり通した。テニス部に所属し熱心に活動していた。</t>
  </si>
  <si>
    <t>団を引っ張る力がある明朗誠実で基本的な生友人から信頼されている。３カ年クラス役員として貢献した。</t>
  </si>
  <si>
    <t>生徒である。自分なり明朗素直で、礼儀正し後まで責任を持って実行している。３年間野球部に所属し、厳しい練習を根気強く積み重ねた。</t>
  </si>
  <si>
    <t>ろもあり、友人関係も目立たないが、じっく極的に取り組み、真面目に努力してきた。交友関係も広く、またその中においてリ－ダ－シップをとれる存在である。</t>
  </si>
  <si>
    <t>あり、クラス内に明る目立たないが、自分の後まできちんと成し遂げる。また優しさもあり、級友からの人望も厚い。</t>
  </si>
  <si>
    <t>る。何事にも積極的に目立つ存在ではないが。また礼儀正しく、自分の思ったことをはっきり主張する。</t>
  </si>
  <si>
    <t>る。友人も多く学級内野球部のレギュラーとる。奉仕作業には積極的に参加し、責任を持って行う。</t>
  </si>
  <si>
    <t>ームルームの話し合い優しく温厚な性格であの考えをしっかりもっており、それに従ってきちんと行動できる。</t>
  </si>
  <si>
    <t>にも積極的に取り組む優しく穏やかな性格でっている。行動は積極的で、機転がきき、労力をおしまない。</t>
  </si>
  <si>
    <t>思いのところもあり親優しく思いやりのあるができる。何事にも誠意を持って取り組み、自分の意見をはっきりと主張し、他を気づかって行動することができるので、級友からの信望が厚い。</t>
  </si>
  <si>
    <t>。勤労意欲があり文化優しく真面目で誰にも派タイプであり、友人も多い。真面目な人柄で自己の任務を確実に果たす。</t>
  </si>
  <si>
    <t>動し、協調性に富み、友人や学級の仲間と積ていた。文化祭などの参加も積極的に取り組み最後まで責任をもって果たしていた。自分自身の可能性を達成するための努力を惜しまない。また学習意欲が充分にあり成績も三年間を通じてトップクラスであった。</t>
  </si>
  <si>
    <t>で、自己の役割には最友人を優しく思いやる、リーダ的要素も持っており積極的に参加する姿勢が見られる。友人の信頼も厚く出版委員会の委員長として責任のある仕事をした。部活動ではよく練習に励みめざましい活躍を見せﾁｰﾑのために貢献した。</t>
  </si>
  <si>
    <t>格である。何事にも積与えられた仕事は最後開放的な性格で、心にこだわりを持たないので、級友から好かれている。</t>
  </si>
  <si>
    <t>意欲的に取り組み、最様々な面において非常、周囲に和やかな雰囲気をつくった。服装・生活態度など、きちんとしている。また、自らすすんで会長に立候補するなど活動意欲も高い。</t>
  </si>
  <si>
    <t>物おじせずに行動する陽気で協調性に富んでる。文化祭や修学旅行などの場面ではリーダーシップを十分に発揮しクラスをまとめることに大きく貢献した。</t>
  </si>
  <si>
    <t>囲気を明るく盛り上げ陽気で人の面倒見が良る人物である。勉強や仕事には、極めて几帳面にとりくむ。平常は温厚であるが、必要な時には極めて適切な発言をし、行動する気性もある</t>
  </si>
  <si>
    <t>性格である。また自分落ち着いた気持ちで生、極めて適切な発言をし、行動する指導者的素質を有した人物である。</t>
  </si>
  <si>
    <t>好かれる人のよさを持落ち着いた性格でありＨＲ活動において指導性を発揮してきたことは高く評価したい。</t>
  </si>
  <si>
    <t>ても公平に接すること落ち着いた性格で周囲に果たし信頼が持てる。また、奉仕活動など公私にかかわらず積極的に取り組み全体の向上に努めた。</t>
  </si>
  <si>
    <t>性に富んでいる。行動落ち着いた生活態度で向上心も旺盛である。また物事を客観的にみる力もある。</t>
  </si>
  <si>
    <t>リードする資質を有し落ち着いた生活態度で。責任感が強く生徒会書記をはじめ係りの仕事を安心して任せておける。好感の持てる生徒である。</t>
  </si>
  <si>
    <t>した行動をする。また落ち着いた生活態度でしている。出版委員会副委員長として機関誌発行に中心人物として役割をはたしていた。学習意欲も旺盛で真面目に努力していた。</t>
  </si>
  <si>
    <t>欲的に取り組む。また落ち着いた生活態度でをやり遂げることができる。身の回りの整頓もきちんとしており、思慮深い。</t>
  </si>
  <si>
    <t>円満でユーモアがあり落ち着いた生活態度でつ努力する。野球部員として活躍したことは高く評価したい。</t>
  </si>
  <si>
    <t>優れたものを持ってい落ち着いた生活態度で。常に自分を前向きに考え向上心を持って努力を続けている。温厚にして素直な性格で真面目な生活態度である。</t>
  </si>
  <si>
    <t>がよく、ユーモアのあ落ち着いた生活態度で力で練習に励んだ。面倒見もよく、後輩選手の養成に丁寧に取り組んだ。クラスでは委員長として行動力を発揮し信頼を得た。</t>
  </si>
  <si>
    <t>が良く、必要な時には落ち着いた生活態度でに接した。また、物事に対して真剣に、しかも協力的に取り組み、自分の役割をきちんと果たした。</t>
  </si>
  <si>
    <t>える人柄である。近頃落ち着いた生活態度をいやりをもって公平に接することができる。また、責任感も強くやるべきことは最後まで遂行する。</t>
  </si>
  <si>
    <t>く学級での役割も確実落ち着いて物事を判断分け隔てなく接することができるので友人も多い。自分なりの考えを持ちしっかりした行動をすることができる。バスケットボール部に所属し練習に励んだ。</t>
  </si>
  <si>
    <t>て意欲的に取り組み、落ち着きのある生活態信頼度も高い、リーダー性を持ちどんな役割でも責任を持って果たしている。</t>
  </si>
  <si>
    <t>活態度がすぐれている落着いた生活態度で何共にする連帯意識が旺盛である。また、正しい判断に基づいての自分の意志ををはっきり表すことができる、活動的な生徒である。</t>
  </si>
  <si>
    <t>く生活習慣もしっかり理性的で落ちついた行場にたって物事を考えることのできる生徒である。正義感があり、人の嫌がるような仕事も進んで行い、陰日向のない生活態度である。</t>
  </si>
  <si>
    <t>りと確実に自分の仕事裏表のない誠実な人柄んとやり遂げることができる。ＨＲ書記として掲示物の整備や会議録の作成など、地道な作業にも誠意を持って取り組んだ。</t>
  </si>
  <si>
    <t>目標に向かって少しず率直かつ真面目でありの行事等では中心となって活躍した。判断力や観察力も鋭く場面に応じた適切な行動をとることができる、リーダーである。</t>
  </si>
  <si>
    <t>芯はしっかりしている冷静に考えて物事にああり、友人も多く真面目な人柄である。また、責任感も強く自己の任務を確実に果たす生徒である。</t>
  </si>
  <si>
    <t>して夏の大会に向け全冷静に物事に取り組みて適切な発言をし、行動するリーダー的素質を有した人物である。また、大変真面目な生徒でもある。</t>
  </si>
  <si>
    <t>り、友人とはなごやか冷静沈着、何事にも落えもしっかり持っていて、それをクラスに反映することができる。笑顔で楽しく生活し言葉遣いや礼儀も正しい。</t>
  </si>
  <si>
    <t>あり、誰に対しても思冷静沈着で常に客観的実にこなす責任感と能力を有している。また、友人関係は円満である。</t>
  </si>
  <si>
    <t>生徒である。誰とでも冷静沈着な生活態度でる。考え方もしっかりとしており皆から信頼されている。自主自律という言葉がそのままあてはまる真面目な生徒である。</t>
  </si>
  <si>
    <t>親切である。そのため礼儀、言葉遣いなどきり仕事や課題を着実に果たそうと努力する。また、学校行事等への参加も前向きで精一杯取り組んだ。</t>
  </si>
  <si>
    <t>極的に協調し、苦楽を礼儀をわきまえ、規則底して取り組む姿勢が印象的であった。また、話し合いの際は、はっきりした口調で堂々と意見を述べることができる芯の強い人物である。</t>
  </si>
  <si>
    <t>ことができ、相手の立礼儀正しい生活ぶりで根気強く、責任を持って取り組んでいる。また、他人に対して思いやりを持って接し協力的である。</t>
  </si>
  <si>
    <t>まで責任をもってきち礼儀正しく、けじめのが確立している。責任感も強くリーダーとしての素質も持っている。</t>
  </si>
  <si>
    <t>に能力が高く、クラス礼儀正しく、挨拶や言考え行動している。常に目標を高く定め努力して到達しようとしている。また協調性もあり積極的に行事に参加した。</t>
  </si>
  <si>
    <t>いる。行動派タイプで礼儀正しく、自分の責組むことができる。人に物おじせず堂々と意見を発表し、強い行動力で仲間を引っ張りまとめていくことができる。人のいやがる仕事もすすんで取り組む姿勢には好感が持てる。</t>
  </si>
  <si>
    <t>く、必要な時には極め礼儀正しく、明朗でと員会活動にも積極的に取り組み行動等ではクラスの中心となり頑張った。部活動においては新人大会で優勝の実績を残し活躍した。</t>
  </si>
  <si>
    <t>活している。自分の考礼儀正しく、落ち着い慎重に行動することができる。また、自らの役割を自覚し責任をもって最後まではたす生徒である。</t>
  </si>
  <si>
    <t>、与えられた仕事は確礼儀正しくさわやかな備え慎重に行動することができる。また、学級の和を考え行動することができる責任感の強生徒である。</t>
  </si>
  <si>
    <t>との和を大切にしてい礼儀正しくしっかりし対して思いやりがあり、よく面倒をみている。１年次には保健委員、３年次にはアルバム委員としての仕事をよく行った。</t>
  </si>
  <si>
    <t>、友人関係も良好であ礼儀正しくユーモアがえ行動することができる。係活動や清掃等の仕事に対しては、真面目な態度で責任を持って最後までしっかりとやり通すことができる。</t>
  </si>
  <si>
    <t>あり、やるべき事に徹礼儀正しく言葉遣いもり組み、部活動とべっＢが区の両立を立派に果たした。その真剣で飾らない人柄は他の模範となり級友の信頼を集めた。</t>
  </si>
  <si>
    <t>あり、何事に対しても礼儀正しく言葉遣いも。積極性には乏しいが冷静な判断力を持ち、自分自身の強い信念を秘めている。</t>
  </si>
  <si>
    <t>あり、基本的生活習慣礼儀正しく控え目だがていた。物事の判断が冷静、客観的であり公平なものの見方ができる。生活態度も大変落ち着いており皆勤であった。</t>
  </si>
  <si>
    <t>あり、物事をしっかり礼儀正しく身だしなみ何事にも粘り強く誠実に取り組み、着実に努力を重ねるタイプである。また、芯はしっかりしており、前向きの姿勢を崩さない。</t>
  </si>
  <si>
    <t>意欲的に何事にも取り礼儀正しく誠実な態度いる。何事に対しても自分の意見をしっかり持ち、人に左右されることがない。依頼された仕事は確実にやり遂げる。また、基本的な生活習慣もよく身に付いている。</t>
  </si>
  <si>
    <t>大変好感が持てる。委几帳面であり、素直でれる人物である。その上、誠意を持って人に接することができるので人望もある。丁寧な言葉遣いで人に好感を与える。</t>
  </si>
  <si>
    <t>冷静な判断力を備え、几帳面な性格で、服装い判断をしようと努める。また自分の役割についてよく理解し確実にやり遂げることができる。</t>
  </si>
  <si>
    <t>とり、冷静な判断力を几帳面な性格で、与えができる。反面、人なっこく授業が終わると必ず教師の所に足を運び会話を交わしていた。</t>
  </si>
  <si>
    <t>して行動する。友人に明朗快活な性格で友達課せられたものは確実にこなす。綿密な計画を立て、自らの生活を律することができる。友人からも信頼されている人物である。</t>
  </si>
  <si>
    <t>度で、物事を冷静に考明朗快活な生徒である生活態度全般に節度がある。物事をしっかり判断する力もあり、級友からの信頼も厚い。</t>
  </si>
  <si>
    <t>事に関しても真剣に取明朗活発、積極的に行また、相手の気持ちを考えたり、集団全体のことを考えたりすることもできる。働くことをいとわず自分の仕事をきちんとこなす。自分の力をつける努力もできる。</t>
  </si>
  <si>
    <t>動をとり責任感が強い明朗活発・温厚な言動動は、常に集団の向上を目指し、強い責任感をもってあたっている。また、努力家であり目標達成のために、様々な工夫をして成し遂げようとする。</t>
  </si>
  <si>
    <t>で他から厚い信頼を得明朗活発かつ素直な性高校生らしく健康的な考え方、判断ができ、すべてのことに積極的な姿勢で取り組んで行く。</t>
  </si>
  <si>
    <t>、温和な性格である。明朗活発で、何事にも自分の言動に責任をもって行動している。誰に対しても公平に接し友人からも信頼されている。</t>
  </si>
  <si>
    <t>たり、慎重に行動して明朗活発で、何事にもを惜しまない生活態度である。また、気骨で文武両道を目指している生徒である。</t>
  </si>
  <si>
    <t>、安心して事を任せら明朗活発で、周囲の雰物である。他人が困っていると黙って見ていられないところがある。与えられた仕事はきちんとこなす責任感を有している。</t>
  </si>
  <si>
    <t>ち着いてよく考え正し明朗活発で、真面目な校生らしく健康的な考え方、判断ができ、すべてのことに積極的な姿勢で取り組んでいる。大変好感のもてる生徒である。</t>
  </si>
  <si>
    <t>に物事をとらえること明朗活発で、誰からもた、級友と協力しながら労を惜しまず、何事にも意欲的に取り組む姿勢には好感がもてた。</t>
  </si>
  <si>
    <t>、すべての面で自己に明朗活発で、誰に対しに行動できる。係活動、清掃作業も熱心に最後まで真剣にやり遂げる。</t>
  </si>
  <si>
    <t>ちんと身についており明朗活発であり、協調まれている。また、何事にも真面目に取り組むので安心して仕事を任せることができる、良き生徒である。</t>
  </si>
  <si>
    <t>正しい生活ができる。明朗活発であり仲間を事にも積極的に取り組み、責任をもって最後までやり抜く人物である。スポーツマンらしい明朗さと公正さも持っている。</t>
  </si>
  <si>
    <t>状況に応じた言動や行明朗活発でテキパキとり高い目標の実現に向けて、計画を立てて根気強く努力ができる。また、様々な活動において、細かなところまでよく気づき、最後まで責任をもってやり遂げることができる。</t>
  </si>
  <si>
    <t>ある生活態度である。明朗活発で何事にも意る発言をして友人を笑わせたりする。また、何事にも意欲的に取り組み責任を持って成し遂げる生徒である。</t>
  </si>
  <si>
    <t>葉遣いも適切である。明朗活発で交友関係もまた、挨拶には明るさと爽やかさがあった。進んで物事に取り組みしっかりやり遂げようとするので、級友から信頼されている。</t>
  </si>
  <si>
    <t>任をいつも自覚し努力明朗活発で行動力にもきる生徒である。責任感も強く与えられたしごとは最後まで責任をもってやり遂げる。利害に左右されず公正な判断をし的確な行動ができるので、周囲からの信頼を得て、一目置かれている。</t>
  </si>
  <si>
    <t>ても思いやりのある人明朗活発で人の面倒見相手の立場を理解し自分とことなる意見を尊重する心の広さを持っている。</t>
  </si>
  <si>
    <t>た生活態度である。高明朗活発で人の面倒見が丁寧である。学校行事にもより良いアイデアを考えるなど、何事にも前向きに努力をし、よく協力する。</t>
  </si>
  <si>
    <t>態度は立派である。ま明朗活発で人の和を考責任を持って行うことができる。また、他人の気持ちを考えて話のできる心優しい生徒である。</t>
  </si>
  <si>
    <t>た自分の考えで計画的明朗活発で責任感も強り仕事や課題を着実に果たそうと努力する。また、学校行事等への参加も前向きで精一杯取り組んだ。</t>
  </si>
  <si>
    <t>あるため級友から親し明朗活発で物事に対し底して取り組む姿勢が印象的であった。また、話し合いの際は、はっきりした口調で堂々と意見を述べることができる芯の強い人物である。</t>
  </si>
  <si>
    <t>きちんとしている。何明朗誠実で基本的な生根気強く、責任を持って取り組んでいる。また、他人に対して思いやりを持って接し協力的である。</t>
  </si>
  <si>
    <t>丁寧であり、自分のよ明朗素直で、礼儀正しが確立している。責任感も強くリーダーとしての素質も持っている。</t>
  </si>
  <si>
    <t>、時にはユーモアのあ目立たないが、じっく考え行動している。常に目標を高く定め努力して到達しようとしている。また協調性もあり積極的に行事に参加した。</t>
  </si>
  <si>
    <t>にも気を配っている。目立たないが、自分の組むことができる。人に物おじせず堂々と意見を発表し、強い行動力で仲間を引っ張りまとめていくことができる。人のいやがる仕事もすすんで取り組む姿勢には好感が持てる。</t>
  </si>
  <si>
    <t>で人に接することがで目立つ存在ではないが員会活動にも積極的に取り組み行動等ではクラスの中心となり頑張った。部活動においては新人大会で優勝の実績を残し活躍した。</t>
  </si>
  <si>
    <t>落ちつきがあるまた、野球部のレギュラーと慎重に行動することができる。また、自らの役割を自覚し責任をもって最後まではたす生徒である。</t>
  </si>
  <si>
    <t>も清潔であり言葉遣い優しく温厚な性格であ備え慎重に行動することができる。また、学級の和を考え行動することができる責任感の強生徒である。</t>
  </si>
  <si>
    <t>られた仕事は最後まで優しく穏やかな性格で対して思いやりがあり、よく面倒をみている。１年次には保健委員、３年次にはアルバム委員としての仕事をよく行った。</t>
  </si>
  <si>
    <t>心が光、何事に対して生来の明るさを持ち、であり基本的生活習慣も確立している。出席状況もすこぶる良好である。また学習意欲もあり地道に努力を積み重ね成績も向上している。テニス部に３年間所属しよく練習に励みチームのために活躍し精神的にも成長をみせている。</t>
  </si>
  <si>
    <t>（キーワード「所見」 「時間割」でヤフーかGoogleで検索して頂けますと幸いです）</t>
  </si>
  <si>
    <t>明るい、笑顔</t>
  </si>
  <si>
    <t>出席番号</t>
  </si>
  <si>
    <t xml:space="preserve"> 氏　　名</t>
  </si>
  <si>
    <t>所       見</t>
  </si>
  <si>
    <t>伊藤</t>
  </si>
  <si>
    <t>明るく温和な性格で何事にも責任をもって対処できる。また素直で周囲の者に対する思いやりも深いので友人関係も良好である。学業面だけでなく学校行事におけるクラス活動でも、自分の立場を良く自覚してこつこつ努力している。</t>
  </si>
  <si>
    <t>岡田</t>
  </si>
  <si>
    <t>落ち着いた気持ちで生活している。自分の考えもしっかり持っていて、それをクラスに反映することができる。笑顔で楽しく生活し言葉遣いや礼儀も正しい。</t>
  </si>
  <si>
    <t>久保</t>
  </si>
  <si>
    <t>桑田</t>
  </si>
  <si>
    <t>櫻井</t>
  </si>
  <si>
    <t>関</t>
  </si>
  <si>
    <t>竹内</t>
  </si>
  <si>
    <t>武田</t>
  </si>
  <si>
    <t>内藤</t>
  </si>
  <si>
    <t>西田</t>
  </si>
  <si>
    <t>西宮</t>
  </si>
  <si>
    <t>新田</t>
  </si>
  <si>
    <t>野村</t>
  </si>
  <si>
    <t>松波</t>
  </si>
  <si>
    <t>宮﨑</t>
  </si>
  <si>
    <t>森下</t>
  </si>
  <si>
    <t>武藤</t>
  </si>
  <si>
    <t>森屋</t>
  </si>
  <si>
    <t>山中</t>
  </si>
  <si>
    <t>荒井</t>
  </si>
  <si>
    <t>今村</t>
  </si>
  <si>
    <t>上原</t>
  </si>
  <si>
    <t>大木</t>
  </si>
  <si>
    <t>大谷</t>
  </si>
  <si>
    <t>小笠原</t>
  </si>
  <si>
    <t>梶原</t>
  </si>
  <si>
    <t>越川</t>
  </si>
  <si>
    <t>近藤</t>
  </si>
  <si>
    <t>清水</t>
  </si>
  <si>
    <t>鈴木</t>
  </si>
  <si>
    <t>髙橋</t>
  </si>
  <si>
    <t>竹久</t>
  </si>
  <si>
    <t>椿</t>
  </si>
  <si>
    <t>安達</t>
  </si>
  <si>
    <t>西本</t>
  </si>
  <si>
    <t>藤山</t>
  </si>
  <si>
    <t>前田</t>
  </si>
  <si>
    <t>丸山</t>
  </si>
  <si>
    <t>ダブルクリックをしたセルに所見文が書き込まれます</t>
  </si>
  <si>
    <t>氏名欄、所見欄などのセルの値を上書きしても、消去しても正常に作動します</t>
  </si>
  <si>
    <t>最大</t>
  </si>
  <si>
    <t>NO</t>
  </si>
  <si>
    <t>検索しない時OK したときNO</t>
  </si>
  <si>
    <t>Cドライブの検索結果</t>
  </si>
  <si>
    <t>このファイルの位置の検索結果</t>
  </si>
  <si>
    <t>下の２つの結果の結果判断</t>
  </si>
  <si>
    <t>これより下が、メール用ファイルで新たに付けくわえたもの</t>
  </si>
  <si>
    <t>下は関数</t>
  </si>
  <si>
    <t>このファイルの名前</t>
  </si>
  <si>
    <t>このファイルのパス</t>
  </si>
  <si>
    <t>注意：ドライブの種類の意味</t>
  </si>
  <si>
    <t>ドライブの種類</t>
  </si>
  <si>
    <t>2ハード ディスク</t>
  </si>
  <si>
    <t>1ならばリムーバブル ディスク</t>
  </si>
  <si>
    <t>ドライブの容量</t>
  </si>
  <si>
    <t>510,770,802,688B</t>
  </si>
  <si>
    <t>2ならばハード ディスク</t>
  </si>
  <si>
    <t>Sheet1</t>
  </si>
  <si>
    <t>OK</t>
  </si>
  <si>
    <t>キーワード</t>
  </si>
  <si>
    <t>Y1の値がフォルダ名になります</t>
  </si>
  <si>
    <t>hrpo.xlaの記録値</t>
  </si>
  <si>
    <t>パソコンやファイルの値</t>
  </si>
  <si>
    <t>記録レコードＮＯ</t>
  </si>
  <si>
    <t>記録の位置</t>
  </si>
  <si>
    <t>ボリュウム名</t>
  </si>
  <si>
    <t>メモリのバイト数</t>
  </si>
  <si>
    <t>1USB 2ハード</t>
  </si>
  <si>
    <t>cdsyokenの作成日時</t>
  </si>
  <si>
    <t>年分秒</t>
  </si>
  <si>
    <t>設定</t>
  </si>
  <si>
    <t>あまり目立たないが明るく、常に努力を怠らない強い精神力を持っている。また、生活態度も真面目で責任ある行動ができる。。</t>
  </si>
  <si>
    <t>パス</t>
  </si>
  <si>
    <t>パスだけの判断依存でＮＯ</t>
  </si>
  <si>
    <t>期限延長</t>
  </si>
  <si>
    <t>　このソフトは何度でもコピーできますので、同僚の先生にコピーしてあげることもできます。ただ、同僚の先生や友人の方に再配布は結構ですが、不特定多数の方への再配布は禁止です。（コピー後、ファイル名は変更しておくと便利です）</t>
  </si>
  <si>
    <t>フォルダの作成と設定方法</t>
  </si>
  <si>
    <r>
      <t>　作成後表示されるキーワードをお知らせください。パスワードをお知らせします（</t>
    </r>
    <r>
      <rPr>
        <sz val="11"/>
        <color indexed="10"/>
        <rFont val="ＭＳ Ｐゴシック"/>
        <family val="3"/>
      </rPr>
      <t>パスワード入手のために一度パソコンを終了させても、大丈夫です、キーワードは変更されません。</t>
    </r>
    <r>
      <rPr>
        <sz val="11"/>
        <color indexed="8"/>
        <rFont val="ＭＳ Ｐゴシック"/>
        <family val="3"/>
      </rPr>
      <t>）</t>
    </r>
  </si>
  <si>
    <t>　パスワードを入手して、今度は「パスワード」ボタンをクリックしてからパスワードを入れて下さい。操作は以上で完了です</t>
  </si>
  <si>
    <r>
      <t>　　最初の画面の</t>
    </r>
    <r>
      <rPr>
        <b/>
        <sz val="12"/>
        <color indexed="10"/>
        <rFont val="ＭＳ Ｐゴシック"/>
        <family val="3"/>
      </rPr>
      <t>「開始ボタン」</t>
    </r>
    <r>
      <rPr>
        <b/>
        <sz val="12"/>
        <rFont val="ＭＳ Ｐゴシック"/>
        <family val="3"/>
      </rPr>
      <t>を他の</t>
    </r>
    <r>
      <rPr>
        <b/>
        <sz val="12"/>
        <color indexed="10"/>
        <rFont val="ＭＳ Ｐゴシック"/>
        <family val="3"/>
      </rPr>
      <t>エクセルファイルにコピー</t>
    </r>
    <r>
      <rPr>
        <b/>
        <sz val="12"/>
        <rFont val="ＭＳ Ｐゴシック"/>
        <family val="3"/>
      </rPr>
      <t>すると、これと</t>
    </r>
    <r>
      <rPr>
        <b/>
        <sz val="12"/>
        <color indexed="10"/>
        <rFont val="ＭＳ Ｐゴシック"/>
        <family val="3"/>
      </rPr>
      <t>同じように作動します</t>
    </r>
    <r>
      <rPr>
        <b/>
        <sz val="12"/>
        <rFont val="ＭＳ Ｐゴシック"/>
        <family val="3"/>
      </rPr>
      <t>。
　コピー後、一度エクセルファイルを保存終了後、再度エクセルファイルを開き、コピーした「開始ボタン」をクリックして下さい。</t>
    </r>
  </si>
  <si>
    <t>　　　（驚くと思いますが、この説明書の最後の記載は、読む価値があると思います）</t>
  </si>
  <si>
    <t>クラスのリーダー的存在で友達からの信頼も厚く、明るく生き生きしている。頑張りやでより向上しようとするための努力を惜しまない生徒である。</t>
  </si>
  <si>
    <r>
      <t>　下の「期限延長」ボタンをクリックすると、このソフトの使用期限をクリックした時点から</t>
    </r>
    <r>
      <rPr>
        <b/>
        <sz val="12"/>
        <color indexed="10"/>
        <rFont val="ＭＳ 明朝"/>
        <family val="1"/>
      </rPr>
      <t>１５日先にすることができます</t>
    </r>
    <r>
      <rPr>
        <sz val="12"/>
        <color indexed="8"/>
        <rFont val="ＭＳ 明朝"/>
        <family val="1"/>
      </rPr>
      <t>。
　この「期限延長」操作を行わないと使用期限の変更を行うことはできません。</t>
    </r>
  </si>
  <si>
    <t>　また、エクセルのワークシート上にコピーされた所見例文は、自由に手直しができると同時に、他のワープロソフトや表計算ソフト等にも、コピーすることができますので利用方法が飛躍的に広がります。</t>
  </si>
  <si>
    <t>　尚、期限切れになった場合は、例文の一部しか表示されなくなります</t>
  </si>
  <si>
    <t>　　＊期限切れのため一部のみ表示＊</t>
  </si>
  <si>
    <t>Asumipasov</t>
  </si>
  <si>
    <r>
      <t xml:space="preserve"> </t>
    </r>
    <r>
      <rPr>
        <sz val="12"/>
        <rFont val="ＭＳ 明朝"/>
        <family val="1"/>
      </rPr>
      <t>こちらの操作は、最初は行わないでください</t>
    </r>
    <r>
      <rPr>
        <sz val="12"/>
        <color indexed="10"/>
        <rFont val="ＭＳ 明朝"/>
        <family val="1"/>
      </rPr>
      <t xml:space="preserve">
 </t>
    </r>
    <r>
      <rPr>
        <sz val="12"/>
        <rFont val="ＭＳ 明朝"/>
        <family val="1"/>
      </rPr>
      <t>充分に使い慣れこのソフトをもっと長く使いたいと考えた時に行ってください。</t>
    </r>
  </si>
  <si>
    <t>正規版への変更</t>
  </si>
  <si>
    <t>正規版の設定</t>
  </si>
  <si>
    <t>明るい、笑顔</t>
  </si>
  <si>
    <t>あまり目立たないが、明るく真面目である。また、何事にも熱心に取り組み、最後まで責任を持って成し遂げる。</t>
  </si>
  <si>
    <t>syoken314.xls</t>
  </si>
  <si>
    <t>kaneWindows-SSDkane</t>
  </si>
  <si>
    <t>510,770,802,688B</t>
  </si>
  <si>
    <t>C:\・・私\＊＊＊＊開発途中\所見文\ユーザーフォームなし従来形式\新しいフォルダー\Asumipasov</t>
  </si>
  <si>
    <t>syoken314.xls</t>
  </si>
  <si>
    <t>C:\・・私\＊＊＊＊開発途中\所見文\ユーザーフォームなし従来形式\新しいフォルダー\Asumipasov</t>
  </si>
  <si>
    <t>依存</t>
  </si>
  <si>
    <t>$C$10</t>
  </si>
  <si>
    <t>関</t>
  </si>
  <si>
    <t>どんな事に対してでもこつこつと努力する事を忘れない、明るく前向きな生徒である。任せられた仕事は最後までみんなと協力してやり抜く責任感と粘り強さを持っている。</t>
  </si>
  <si>
    <t>温厚で真面目である。一面、快活で、ユーモアに富んだ所があり、友人に親しまれている。行動力もあり、修学旅行などの下調べもよくやった。</t>
  </si>
  <si>
    <t>温厚で誠実な人柄である。誰とでも笑顔で接しその場の雰囲気を和らげてくれる好人物である。何事にも真面目に取り組む姿勢は高く評価したい。</t>
  </si>
  <si>
    <t>温厚で礼儀正しく真面目である。また明るく友人も多い。また、進路委員としてその責務を全うした。</t>
  </si>
  <si>
    <t>温和で誠実な人柄で嫌なことでも、笑顔で一生懸命取り組む姿勢は高く評価したい。３年次は文化委員として文化祭時にクラス発表の縁の下の力持ち的役割を立派に果たした。</t>
  </si>
  <si>
    <t>温和な性格で、思いやりがあり、明るく素直である。目だつ存在とは言えないが、何事にも真剣に取り組む姿勢が好ましい。責任感も強い。</t>
  </si>
  <si>
    <t>11?????????????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</si>
</sst>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yyyy/m/d\ h:mm;@"/>
    <numFmt numFmtId="181" formatCode="[$-F400]h:mm:ss\ AM/PM"/>
    <numFmt numFmtId="182" formatCode="h&quot;時&quot;mm&quot;分&quot;ss&quot;秒&quot;;@"/>
    <numFmt numFmtId="183" formatCode="yyyy/m/d;@"/>
    <numFmt numFmtId="184" formatCode="[$]ggge&quot;年&quot;m&quot;月&quot;d&quot;日&quot;;@"/>
    <numFmt numFmtId="185" formatCode="[$]gge&quot;年&quot;m&quot;月&quot;d&quot;日&quot;;@"/>
  </numFmts>
  <fonts count="97">
    <font>
      <sz val="11"/>
      <name val="ＭＳ Ｐゴシック"/>
      <family val="3"/>
    </font>
    <font>
      <sz val="11"/>
      <color indexed="8"/>
      <name val="游ゴシック"/>
      <family val="3"/>
    </font>
    <font>
      <sz val="9"/>
      <name val="ＭＳ Ｐゴシック"/>
      <family val="3"/>
    </font>
    <font>
      <sz val="10"/>
      <name val="ＭＳ Ｐゴシック"/>
      <family val="3"/>
    </font>
    <font>
      <sz val="9"/>
      <name val="MS UI Gothic"/>
      <family val="3"/>
    </font>
    <font>
      <sz val="6"/>
      <name val="ＭＳ Ｐゴシック"/>
      <family val="3"/>
    </font>
    <font>
      <sz val="11"/>
      <color indexed="8"/>
      <name val="ＭＳ 明朝"/>
      <family val="1"/>
    </font>
    <font>
      <b/>
      <sz val="14"/>
      <color indexed="8"/>
      <name val="ＭＳ Ｐゴシック"/>
      <family val="3"/>
    </font>
    <font>
      <sz val="11"/>
      <color indexed="8"/>
      <name val="ＭＳ Ｐゴシック"/>
      <family val="3"/>
    </font>
    <font>
      <u val="single"/>
      <sz val="14"/>
      <color indexed="12"/>
      <name val="ＭＳ 明朝"/>
      <family val="1"/>
    </font>
    <font>
      <sz val="7"/>
      <name val="ＭＳ 明朝"/>
      <family val="1"/>
    </font>
    <font>
      <sz val="12"/>
      <name val="ＭＳ Ｐゴシック"/>
      <family val="3"/>
    </font>
    <font>
      <sz val="12"/>
      <name val="ＭＳ 明朝"/>
      <family val="1"/>
    </font>
    <font>
      <sz val="14"/>
      <name val="ＭＳ 明朝"/>
      <family val="1"/>
    </font>
    <font>
      <sz val="18"/>
      <color indexed="12"/>
      <name val="ＭＳ 明朝"/>
      <family val="1"/>
    </font>
    <font>
      <sz val="11"/>
      <color indexed="10"/>
      <name val="ＭＳ Ｐゴシック"/>
      <family val="3"/>
    </font>
    <font>
      <sz val="11"/>
      <name val="ＭＳ 明朝"/>
      <family val="1"/>
    </font>
    <font>
      <sz val="14"/>
      <name val="ＭＳ Ｐゴシック"/>
      <family val="3"/>
    </font>
    <font>
      <sz val="10"/>
      <name val="ＭＳ 明朝"/>
      <family val="1"/>
    </font>
    <font>
      <sz val="6"/>
      <name val="ＭＳ 明朝"/>
      <family val="1"/>
    </font>
    <font>
      <sz val="14"/>
      <color indexed="8"/>
      <name val="ＭＳ Ｐゴシック"/>
      <family val="3"/>
    </font>
    <font>
      <sz val="12"/>
      <color indexed="8"/>
      <name val="ＭＳ Ｐゴシック"/>
      <family val="3"/>
    </font>
    <font>
      <b/>
      <sz val="11"/>
      <name val="ＭＳ Ｐゴシック"/>
      <family val="3"/>
    </font>
    <font>
      <b/>
      <sz val="12"/>
      <color indexed="10"/>
      <name val="ＭＳ 明朝"/>
      <family val="1"/>
    </font>
    <font>
      <sz val="12"/>
      <color indexed="8"/>
      <name val="ＭＳ 明朝"/>
      <family val="1"/>
    </font>
    <font>
      <sz val="12"/>
      <color indexed="10"/>
      <name val="ＭＳ 明朝"/>
      <family val="1"/>
    </font>
    <font>
      <b/>
      <sz val="12"/>
      <color indexed="10"/>
      <name val="ＭＳ Ｐゴシック"/>
      <family val="3"/>
    </font>
    <font>
      <b/>
      <sz val="12"/>
      <name val="ＭＳ Ｐゴシック"/>
      <family val="3"/>
    </font>
    <font>
      <sz val="11"/>
      <color indexed="9"/>
      <name val="游ゴシック"/>
      <family val="3"/>
    </font>
    <font>
      <sz val="18"/>
      <color indexed="57"/>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10"/>
      <name val="游ゴシック"/>
      <family val="3"/>
    </font>
    <font>
      <sz val="11"/>
      <color indexed="20"/>
      <name val="游ゴシック"/>
      <family val="3"/>
    </font>
    <font>
      <b/>
      <sz val="11"/>
      <color indexed="10"/>
      <name val="游ゴシック"/>
      <family val="3"/>
    </font>
    <font>
      <b/>
      <sz val="15"/>
      <color indexed="57"/>
      <name val="游ゴシック"/>
      <family val="3"/>
    </font>
    <font>
      <b/>
      <sz val="13"/>
      <color indexed="57"/>
      <name val="游ゴシック"/>
      <family val="3"/>
    </font>
    <font>
      <b/>
      <sz val="11"/>
      <color indexed="57"/>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61"/>
      <name val="ＭＳ Ｐゴシック"/>
      <family val="3"/>
    </font>
    <font>
      <sz val="11"/>
      <color indexed="17"/>
      <name val="游ゴシック"/>
      <family val="3"/>
    </font>
    <font>
      <u val="single"/>
      <sz val="14"/>
      <color indexed="30"/>
      <name val="ＭＳ Ｐゴシック"/>
      <family val="3"/>
    </font>
    <font>
      <sz val="11"/>
      <name val="游ゴシック"/>
      <family val="3"/>
    </font>
    <font>
      <u val="single"/>
      <sz val="12"/>
      <color indexed="10"/>
      <name val="ＭＳ 明朝"/>
      <family val="1"/>
    </font>
    <font>
      <u val="single"/>
      <sz val="14"/>
      <color indexed="10"/>
      <name val="ＭＳ Ｐゴシック"/>
      <family val="3"/>
    </font>
    <font>
      <u val="single"/>
      <sz val="12"/>
      <color indexed="17"/>
      <name val="ＭＳ 明朝"/>
      <family val="1"/>
    </font>
    <font>
      <b/>
      <sz val="11"/>
      <color indexed="10"/>
      <name val="ＭＳ Ｐゴシック"/>
      <family val="3"/>
    </font>
    <font>
      <sz val="11"/>
      <color indexed="9"/>
      <name val="ＭＳ Ｐゴシック"/>
      <family val="3"/>
    </font>
    <font>
      <b/>
      <u val="single"/>
      <sz val="14"/>
      <color indexed="10"/>
      <name val="ＭＳ Ｐゴシック"/>
      <family val="3"/>
    </font>
    <font>
      <u val="single"/>
      <sz val="12"/>
      <color indexed="30"/>
      <name val="ＭＳ 明朝"/>
      <family val="1"/>
    </font>
    <font>
      <u val="single"/>
      <sz val="14"/>
      <color indexed="49"/>
      <name val="ＭＳ Ｐゴシック"/>
      <family val="3"/>
    </font>
    <font>
      <sz val="14"/>
      <color indexed="40"/>
      <name val="ＭＳ Ｐゴシック"/>
      <family val="3"/>
    </font>
    <font>
      <b/>
      <sz val="16"/>
      <color indexed="10"/>
      <name val="ＭＳ Ｐゴシック"/>
      <family val="3"/>
    </font>
    <font>
      <sz val="9"/>
      <name val="Tahoma"/>
      <family val="2"/>
    </font>
    <font>
      <sz val="11"/>
      <color indexed="8"/>
      <name val="Calibri"/>
      <family val="2"/>
    </font>
    <font>
      <sz val="12"/>
      <color indexed="10"/>
      <name val="游ゴシック"/>
      <family val="3"/>
    </font>
    <font>
      <sz val="12"/>
      <color indexed="10"/>
      <name val="Calibri"/>
      <family val="2"/>
    </font>
    <font>
      <sz val="12"/>
      <color indexed="8"/>
      <name val="Calibri"/>
      <family val="2"/>
    </font>
    <font>
      <sz val="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0"/>
      <name val="ＭＳ Ｐゴシック"/>
      <family val="3"/>
    </font>
    <font>
      <sz val="11"/>
      <color rgb="FFFF0000"/>
      <name val="ＭＳ Ｐゴシック"/>
      <family val="3"/>
    </font>
    <font>
      <sz val="11"/>
      <name val="Calibri"/>
      <family val="3"/>
    </font>
    <font>
      <u val="single"/>
      <sz val="12"/>
      <color rgb="FFFF0000"/>
      <name val="ＭＳ 明朝"/>
      <family val="1"/>
    </font>
    <font>
      <u val="single"/>
      <sz val="14"/>
      <color rgb="FFFF0000"/>
      <name val="ＭＳ Ｐゴシック"/>
      <family val="3"/>
    </font>
    <font>
      <u val="single"/>
      <sz val="12"/>
      <color rgb="FF00B050"/>
      <name val="ＭＳ 明朝"/>
      <family val="1"/>
    </font>
    <font>
      <b/>
      <sz val="11"/>
      <color rgb="FFFF0000"/>
      <name val="ＭＳ Ｐゴシック"/>
      <family val="3"/>
    </font>
    <font>
      <sz val="11"/>
      <color theme="0"/>
      <name val="ＭＳ Ｐゴシック"/>
      <family val="3"/>
    </font>
    <font>
      <b/>
      <u val="single"/>
      <sz val="14"/>
      <color rgb="FFFF0000"/>
      <name val="ＭＳ Ｐゴシック"/>
      <family val="3"/>
    </font>
    <font>
      <u val="single"/>
      <sz val="12"/>
      <color theme="10"/>
      <name val="ＭＳ 明朝"/>
      <family val="1"/>
    </font>
    <font>
      <sz val="12"/>
      <color rgb="FFFF0000"/>
      <name val="ＭＳ 明朝"/>
      <family val="1"/>
    </font>
    <font>
      <b/>
      <sz val="12"/>
      <color rgb="FFFF0000"/>
      <name val="ＭＳ Ｐゴシック"/>
      <family val="3"/>
    </font>
    <font>
      <u val="single"/>
      <sz val="14"/>
      <color theme="8" tint="-0.24997000396251678"/>
      <name val="ＭＳ Ｐゴシック"/>
      <family val="3"/>
    </font>
    <font>
      <sz val="14"/>
      <color rgb="FF00B0F0"/>
      <name val="ＭＳ Ｐゴシック"/>
      <family val="3"/>
    </font>
    <font>
      <b/>
      <sz val="16"/>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indexed="15"/>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color indexed="63"/>
      </left>
      <right>
        <color indexed="63"/>
      </right>
      <top>
        <color indexed="63"/>
      </top>
      <bottom style="medium">
        <color rgb="FFFF0000"/>
      </bottom>
    </border>
    <border>
      <left>
        <color indexed="63"/>
      </left>
      <right style="thick">
        <color rgb="FF002060"/>
      </right>
      <top>
        <color indexed="63"/>
      </top>
      <bottom>
        <color indexed="63"/>
      </bottom>
    </border>
    <border>
      <left>
        <color indexed="63"/>
      </left>
      <right>
        <color indexed="63"/>
      </right>
      <top>
        <color indexed="63"/>
      </top>
      <bottom style="thick">
        <color rgb="FF002060"/>
      </bottom>
    </border>
    <border>
      <left>
        <color indexed="63"/>
      </left>
      <right style="thick">
        <color rgb="FF002060"/>
      </right>
      <top>
        <color indexed="63"/>
      </top>
      <bottom style="thick">
        <color rgb="FF002060"/>
      </bottom>
    </border>
    <border>
      <left style="thick">
        <color rgb="FF002060"/>
      </left>
      <right>
        <color indexed="63"/>
      </right>
      <top>
        <color indexed="63"/>
      </top>
      <bottom style="thick">
        <color rgb="FF002060"/>
      </bottom>
    </border>
    <border>
      <left>
        <color indexed="63"/>
      </left>
      <right>
        <color indexed="63"/>
      </right>
      <top style="double"/>
      <bottom>
        <color indexed="63"/>
      </bottom>
    </border>
    <border>
      <left style="double"/>
      <right style="double"/>
      <top style="double"/>
      <bottom style="double"/>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3" fillId="0" borderId="0">
      <alignment vertical="center"/>
      <protection/>
    </xf>
    <xf numFmtId="0" fontId="8" fillId="0" borderId="0">
      <alignment vertical="center"/>
      <protection/>
    </xf>
    <xf numFmtId="0" fontId="3" fillId="0" borderId="0">
      <alignment/>
      <protection/>
    </xf>
    <xf numFmtId="0" fontId="3"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139">
    <xf numFmtId="0" fontId="0" fillId="0" borderId="0" xfId="0" applyAlignment="1">
      <alignment/>
    </xf>
    <xf numFmtId="0" fontId="0" fillId="0" borderId="0" xfId="0" applyAlignment="1" applyProtection="1">
      <alignment/>
      <protection locked="0"/>
    </xf>
    <xf numFmtId="0" fontId="0" fillId="0" borderId="0" xfId="0" applyAlignment="1" applyProtection="1" quotePrefix="1">
      <alignment/>
      <protection locked="0"/>
    </xf>
    <xf numFmtId="0" fontId="0" fillId="0" borderId="10" xfId="0" applyBorder="1" applyAlignment="1" applyProtection="1">
      <alignment/>
      <protection locked="0"/>
    </xf>
    <xf numFmtId="0" fontId="0" fillId="0" borderId="0" xfId="0" applyAlignment="1" applyProtection="1" quotePrefix="1">
      <alignment horizontal="left"/>
      <protection locked="0"/>
    </xf>
    <xf numFmtId="0" fontId="3" fillId="0" borderId="0" xfId="65" applyAlignment="1" applyProtection="1">
      <alignment/>
      <protection locked="0"/>
    </xf>
    <xf numFmtId="0" fontId="0" fillId="0" borderId="0" xfId="0" applyNumberFormat="1" applyAlignment="1" applyProtection="1">
      <alignment/>
      <protection locked="0"/>
    </xf>
    <xf numFmtId="0" fontId="3" fillId="0" borderId="0" xfId="65" applyFont="1" applyAlignment="1" applyProtection="1">
      <alignment/>
      <protection locked="0"/>
    </xf>
    <xf numFmtId="0" fontId="0" fillId="0" borderId="11" xfId="0" applyBorder="1" applyAlignment="1" applyProtection="1">
      <alignment/>
      <protection locked="0"/>
    </xf>
    <xf numFmtId="0" fontId="3" fillId="0" borderId="0" xfId="65" applyAlignment="1" applyProtection="1" quotePrefix="1">
      <alignment horizontal="left"/>
      <protection locked="0"/>
    </xf>
    <xf numFmtId="22" fontId="0" fillId="0" borderId="0" xfId="0" applyNumberFormat="1" applyAlignment="1" applyProtection="1">
      <alignment/>
      <protection locked="0"/>
    </xf>
    <xf numFmtId="0" fontId="3" fillId="0" borderId="0" xfId="65" applyFont="1" applyAlignment="1" applyProtection="1" quotePrefix="1">
      <alignment horizontal="left"/>
      <protection locked="0"/>
    </xf>
    <xf numFmtId="0" fontId="0" fillId="0" borderId="0" xfId="0" applyAlignment="1" applyProtection="1">
      <alignment/>
      <protection hidden="1"/>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82" fillId="0" borderId="0" xfId="43" applyFont="1" applyFill="1" applyAlignment="1">
      <alignment/>
    </xf>
    <xf numFmtId="0" fontId="14" fillId="0" borderId="0" xfId="0" applyFont="1" applyAlignment="1">
      <alignment horizontal="center" wrapText="1"/>
    </xf>
    <xf numFmtId="0" fontId="0" fillId="0" borderId="0" xfId="0" applyAlignment="1">
      <alignment wrapText="1"/>
    </xf>
    <xf numFmtId="0" fontId="15" fillId="0" borderId="0" xfId="0" applyFont="1" applyAlignment="1">
      <alignment wrapText="1"/>
    </xf>
    <xf numFmtId="14" fontId="0" fillId="0" borderId="0" xfId="0" applyNumberFormat="1" applyAlignment="1" applyProtection="1">
      <alignment/>
      <protection locked="0"/>
    </xf>
    <xf numFmtId="180" fontId="83" fillId="0" borderId="0" xfId="0" applyNumberFormat="1" applyFont="1" applyAlignment="1" applyProtection="1">
      <alignment/>
      <protection locked="0"/>
    </xf>
    <xf numFmtId="31" fontId="0" fillId="0" borderId="0" xfId="0" applyNumberFormat="1" applyAlignment="1" applyProtection="1">
      <alignment/>
      <protection locked="0"/>
    </xf>
    <xf numFmtId="0" fontId="0" fillId="0" borderId="0" xfId="0" applyNumberFormat="1" applyAlignment="1" applyProtection="1">
      <alignment/>
      <protection hidden="1"/>
    </xf>
    <xf numFmtId="182" fontId="83" fillId="0" borderId="0" xfId="0" applyNumberFormat="1" applyFont="1" applyAlignment="1" applyProtection="1">
      <alignment/>
      <protection locked="0"/>
    </xf>
    <xf numFmtId="0" fontId="63" fillId="0" borderId="0" xfId="62" applyProtection="1">
      <alignment vertical="center"/>
      <protection locked="0"/>
    </xf>
    <xf numFmtId="0" fontId="72" fillId="0" borderId="0" xfId="62" applyFont="1" applyProtection="1">
      <alignment vertical="center"/>
      <protection locked="0"/>
    </xf>
    <xf numFmtId="22" fontId="63" fillId="0" borderId="0" xfId="62" applyNumberFormat="1" applyProtection="1">
      <alignment vertical="center"/>
      <protection locked="0"/>
    </xf>
    <xf numFmtId="22" fontId="72" fillId="0" borderId="0" xfId="62" applyNumberFormat="1" applyFont="1" applyProtection="1">
      <alignment vertical="center"/>
      <protection locked="0"/>
    </xf>
    <xf numFmtId="179" fontId="63" fillId="0" borderId="0" xfId="62" applyNumberFormat="1" applyProtection="1">
      <alignment vertical="center"/>
      <protection locked="0"/>
    </xf>
    <xf numFmtId="22" fontId="84" fillId="0" borderId="0" xfId="62" applyNumberFormat="1" applyFont="1" applyProtection="1">
      <alignment vertical="center"/>
      <protection locked="0"/>
    </xf>
    <xf numFmtId="0" fontId="85" fillId="0" borderId="0" xfId="43" applyFont="1" applyFill="1" applyAlignment="1" applyProtection="1">
      <alignment/>
      <protection/>
    </xf>
    <xf numFmtId="0" fontId="0" fillId="0" borderId="0" xfId="0" applyAlignment="1" applyProtection="1">
      <alignment/>
      <protection/>
    </xf>
    <xf numFmtId="0" fontId="85" fillId="0" borderId="0" xfId="43" applyFont="1" applyAlignment="1" applyProtection="1">
      <alignment/>
      <protection/>
    </xf>
    <xf numFmtId="0" fontId="86" fillId="0" borderId="0" xfId="43" applyFont="1" applyAlignment="1" applyProtection="1">
      <alignment/>
      <protection/>
    </xf>
    <xf numFmtId="0" fontId="0" fillId="0" borderId="0" xfId="0" applyFill="1" applyAlignment="1" applyProtection="1">
      <alignment/>
      <protection locked="0"/>
    </xf>
    <xf numFmtId="0" fontId="0" fillId="0" borderId="0" xfId="0" applyAlignment="1" applyProtection="1">
      <alignment vertical="top" textRotation="255"/>
      <protection locked="0"/>
    </xf>
    <xf numFmtId="0" fontId="3" fillId="0" borderId="0" xfId="64" applyFont="1" applyAlignment="1" applyProtection="1" quotePrefix="1">
      <alignment horizontal="left"/>
      <protection locked="0"/>
    </xf>
    <xf numFmtId="0" fontId="12" fillId="0" borderId="0" xfId="0" applyFont="1" applyAlignment="1" applyProtection="1">
      <alignment horizontal="left" vertical="center"/>
      <protection hidden="1"/>
    </xf>
    <xf numFmtId="0" fontId="12" fillId="0" borderId="0" xfId="0" applyFont="1" applyAlignment="1" applyProtection="1">
      <alignment/>
      <protection hidden="1"/>
    </xf>
    <xf numFmtId="0" fontId="0" fillId="0" borderId="0" xfId="0" applyAlignment="1" applyProtection="1">
      <alignment horizontal="center"/>
      <protection locked="0"/>
    </xf>
    <xf numFmtId="0" fontId="16" fillId="0" borderId="0" xfId="0" applyFont="1" applyAlignment="1" applyProtection="1">
      <alignment wrapText="1"/>
      <protection locked="0"/>
    </xf>
    <xf numFmtId="0" fontId="17" fillId="0" borderId="0" xfId="0" applyFont="1" applyAlignment="1" applyProtection="1">
      <alignment/>
      <protection locked="0"/>
    </xf>
    <xf numFmtId="0" fontId="13" fillId="0" borderId="0" xfId="0" applyFont="1" applyAlignment="1" applyProtection="1">
      <alignment/>
      <protection locked="0"/>
    </xf>
    <xf numFmtId="0" fontId="13" fillId="0" borderId="0" xfId="0" applyFont="1" applyAlignment="1" applyProtection="1">
      <alignment vertical="top"/>
      <protection locked="0"/>
    </xf>
    <xf numFmtId="0" fontId="13" fillId="0" borderId="13" xfId="0" applyFont="1" applyBorder="1" applyAlignment="1" applyProtection="1">
      <alignment/>
      <protection locked="0"/>
    </xf>
    <xf numFmtId="0" fontId="13" fillId="0" borderId="13" xfId="0" applyFont="1" applyBorder="1" applyAlignment="1" applyProtection="1">
      <alignment horizontal="center"/>
      <protection locked="0"/>
    </xf>
    <xf numFmtId="0" fontId="17" fillId="0" borderId="0" xfId="0" applyFont="1" applyBorder="1" applyAlignment="1" applyProtection="1">
      <alignment/>
      <protection locked="0"/>
    </xf>
    <xf numFmtId="0" fontId="13" fillId="0" borderId="14" xfId="0" applyFont="1" applyBorder="1" applyAlignment="1" applyProtection="1">
      <alignment/>
      <protection locked="0"/>
    </xf>
    <xf numFmtId="0" fontId="17" fillId="0" borderId="15" xfId="0" applyFont="1" applyBorder="1" applyAlignment="1" applyProtection="1">
      <alignment/>
      <protection locked="0"/>
    </xf>
    <xf numFmtId="0" fontId="13" fillId="0" borderId="16" xfId="0" applyFont="1" applyBorder="1" applyAlignment="1" applyProtection="1">
      <alignment/>
      <protection locked="0"/>
    </xf>
    <xf numFmtId="0" fontId="85" fillId="0" borderId="0" xfId="43" applyFont="1" applyAlignment="1" applyProtection="1">
      <alignment/>
      <protection hidden="1"/>
    </xf>
    <xf numFmtId="0" fontId="85" fillId="0" borderId="0" xfId="43" applyFont="1" applyFill="1" applyAlignment="1" applyProtection="1">
      <alignment/>
      <protection hidden="1"/>
    </xf>
    <xf numFmtId="0" fontId="18" fillId="0" borderId="17" xfId="0" applyFont="1" applyBorder="1" applyAlignment="1" applyProtection="1">
      <alignment/>
      <protection hidden="1"/>
    </xf>
    <xf numFmtId="0" fontId="0" fillId="0" borderId="0" xfId="0" applyAlignment="1" applyProtection="1">
      <alignment/>
      <protection locked="0"/>
    </xf>
    <xf numFmtId="0" fontId="87" fillId="0" borderId="0" xfId="43" applyFont="1" applyAlignment="1" applyProtection="1">
      <alignment/>
      <protection hidden="1"/>
    </xf>
    <xf numFmtId="0" fontId="87" fillId="0" borderId="0" xfId="43" applyFont="1" applyFill="1" applyAlignment="1" applyProtection="1">
      <alignment/>
      <protection hidden="1"/>
    </xf>
    <xf numFmtId="0" fontId="13" fillId="33" borderId="0" xfId="0" applyFont="1" applyFill="1" applyAlignment="1">
      <alignment horizontal="center"/>
    </xf>
    <xf numFmtId="0" fontId="18" fillId="0" borderId="0" xfId="0" applyFont="1" applyFill="1" applyAlignment="1">
      <alignment horizontal="center"/>
    </xf>
    <xf numFmtId="180" fontId="0" fillId="0" borderId="0" xfId="0" applyNumberFormat="1" applyAlignment="1" applyProtection="1">
      <alignment/>
      <protection locked="0"/>
    </xf>
    <xf numFmtId="0" fontId="63" fillId="0" borderId="0" xfId="62" applyNumberFormat="1" applyProtection="1">
      <alignment vertical="center"/>
      <protection locked="0"/>
    </xf>
    <xf numFmtId="14" fontId="63" fillId="0" borderId="0" xfId="62" applyNumberFormat="1" applyProtection="1">
      <alignment vertical="center"/>
      <protection locked="0"/>
    </xf>
    <xf numFmtId="0" fontId="63" fillId="0" borderId="0" xfId="62" applyProtection="1">
      <alignment vertical="center"/>
      <protection hidden="1"/>
    </xf>
    <xf numFmtId="0" fontId="72" fillId="34" borderId="0" xfId="62" applyFont="1" applyFill="1" applyProtection="1">
      <alignment vertical="center"/>
      <protection locked="0"/>
    </xf>
    <xf numFmtId="0" fontId="63" fillId="0" borderId="0" xfId="62" applyFill="1" applyProtection="1">
      <alignment vertical="center"/>
      <protection locked="0"/>
    </xf>
    <xf numFmtId="0" fontId="63" fillId="0" borderId="0" xfId="62" applyBorder="1" applyProtection="1">
      <alignment vertical="center"/>
      <protection locked="0"/>
    </xf>
    <xf numFmtId="22" fontId="63" fillId="0" borderId="0" xfId="62" applyNumberFormat="1" applyBorder="1" applyProtection="1">
      <alignment vertical="center"/>
      <protection locked="0"/>
    </xf>
    <xf numFmtId="0" fontId="63" fillId="12" borderId="0" xfId="62" applyFill="1" applyProtection="1">
      <alignment vertical="center"/>
      <protection locked="0"/>
    </xf>
    <xf numFmtId="22"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34" borderId="0" xfId="0" applyFill="1" applyAlignment="1" applyProtection="1" quotePrefix="1">
      <alignment horizontal="left"/>
      <protection hidden="1"/>
    </xf>
    <xf numFmtId="0" fontId="0" fillId="34" borderId="0" xfId="0" applyFill="1" applyAlignment="1" applyProtection="1">
      <alignment/>
      <protection hidden="1"/>
    </xf>
    <xf numFmtId="0" fontId="8" fillId="0" borderId="0" xfId="63" applyProtection="1">
      <alignment vertical="center"/>
      <protection hidden="1"/>
    </xf>
    <xf numFmtId="0" fontId="11" fillId="0" borderId="0" xfId="0" applyFont="1" applyAlignment="1" applyProtection="1">
      <alignment/>
      <protection hidden="1"/>
    </xf>
    <xf numFmtId="0" fontId="82" fillId="0" borderId="0" xfId="43" applyFont="1" applyFill="1" applyAlignment="1" applyProtection="1">
      <alignment/>
      <protection hidden="1"/>
    </xf>
    <xf numFmtId="0" fontId="88" fillId="0" borderId="0" xfId="63" applyFont="1" applyProtection="1">
      <alignment vertical="center"/>
      <protection hidden="1"/>
    </xf>
    <xf numFmtId="0" fontId="8" fillId="0" borderId="0" xfId="63" applyProtection="1">
      <alignment vertical="center"/>
      <protection locked="0"/>
    </xf>
    <xf numFmtId="0" fontId="0" fillId="0" borderId="0" xfId="0" applyAlignment="1" applyProtection="1" quotePrefix="1">
      <alignment vertical="center"/>
      <protection locked="0"/>
    </xf>
    <xf numFmtId="0" fontId="89" fillId="0" borderId="0" xfId="0" applyFont="1" applyAlignment="1" applyProtection="1">
      <alignment/>
      <protection locked="0"/>
    </xf>
    <xf numFmtId="0" fontId="89" fillId="0" borderId="0" xfId="0" applyFont="1" applyAlignment="1" applyProtection="1" quotePrefix="1">
      <alignment/>
      <protection locked="0"/>
    </xf>
    <xf numFmtId="0" fontId="20" fillId="0" borderId="0" xfId="63" applyFont="1" applyBorder="1" applyProtection="1">
      <alignment vertical="center"/>
      <protection hidden="1"/>
    </xf>
    <xf numFmtId="0" fontId="8" fillId="0" borderId="0" xfId="63" applyBorder="1" applyProtection="1">
      <alignment vertical="center"/>
      <protection hidden="1"/>
    </xf>
    <xf numFmtId="0" fontId="0" fillId="0" borderId="0" xfId="0" applyNumberFormat="1" applyAlignment="1" applyProtection="1" quotePrefix="1">
      <alignment horizontal="right"/>
      <protection locked="0"/>
    </xf>
    <xf numFmtId="0" fontId="0" fillId="35" borderId="0" xfId="0" applyFont="1" applyFill="1" applyAlignment="1" applyProtection="1">
      <alignment/>
      <protection locked="0"/>
    </xf>
    <xf numFmtId="0" fontId="0" fillId="2" borderId="12" xfId="0" applyFill="1" applyBorder="1" applyAlignment="1" applyProtection="1">
      <alignment/>
      <protection locked="0"/>
    </xf>
    <xf numFmtId="0" fontId="0" fillId="12" borderId="12" xfId="0" applyFill="1" applyBorder="1" applyAlignment="1" applyProtection="1">
      <alignment/>
      <protection locked="0"/>
    </xf>
    <xf numFmtId="180" fontId="0" fillId="0" borderId="12" xfId="0" applyNumberFormat="1" applyBorder="1" applyAlignment="1" applyProtection="1">
      <alignment/>
      <protection locked="0"/>
    </xf>
    <xf numFmtId="0" fontId="0" fillId="0" borderId="0" xfId="0" applyNumberFormat="1" applyFill="1" applyAlignment="1" applyProtection="1">
      <alignment/>
      <protection locked="0"/>
    </xf>
    <xf numFmtId="0" fontId="0" fillId="36" borderId="0" xfId="0" applyFill="1" applyAlignment="1" applyProtection="1">
      <alignment/>
      <protection locked="0"/>
    </xf>
    <xf numFmtId="0" fontId="88" fillId="36" borderId="0" xfId="0" applyFont="1" applyFill="1" applyAlignment="1" applyProtection="1">
      <alignment horizontal="right"/>
      <protection hidden="1"/>
    </xf>
    <xf numFmtId="0" fontId="88" fillId="0" borderId="0" xfId="0" applyFont="1" applyAlignment="1" applyProtection="1">
      <alignment/>
      <protection locked="0"/>
    </xf>
    <xf numFmtId="0" fontId="0" fillId="0" borderId="0" xfId="0" applyAlignment="1" applyProtection="1">
      <alignment horizontal="right"/>
      <protection locked="0"/>
    </xf>
    <xf numFmtId="0" fontId="0" fillId="36" borderId="0" xfId="0" applyFill="1" applyAlignment="1" applyProtection="1">
      <alignment/>
      <protection hidden="1"/>
    </xf>
    <xf numFmtId="22" fontId="0" fillId="36" borderId="0" xfId="0" applyNumberFormat="1" applyFill="1" applyAlignment="1" applyProtection="1">
      <alignment horizontal="left"/>
      <protection hidden="1"/>
    </xf>
    <xf numFmtId="0" fontId="0" fillId="36" borderId="0" xfId="0" applyNumberFormat="1" applyFill="1" applyAlignment="1" applyProtection="1">
      <alignment/>
      <protection hidden="1"/>
    </xf>
    <xf numFmtId="0" fontId="0" fillId="0" borderId="0" xfId="0" applyFill="1" applyAlignment="1" applyProtection="1">
      <alignment/>
      <protection hidden="1"/>
    </xf>
    <xf numFmtId="0" fontId="83" fillId="0" borderId="0" xfId="63" applyFont="1" applyProtection="1">
      <alignment vertical="center"/>
      <protection hidden="1"/>
    </xf>
    <xf numFmtId="0" fontId="90" fillId="0" borderId="0" xfId="43" applyFont="1" applyAlignment="1" applyProtection="1">
      <alignment/>
      <protection hidden="1"/>
    </xf>
    <xf numFmtId="0" fontId="91" fillId="0" borderId="0" xfId="43" applyFont="1" applyAlignment="1" applyProtection="1">
      <alignment/>
      <protection hidden="1"/>
    </xf>
    <xf numFmtId="0" fontId="0" fillId="34" borderId="12" xfId="0" applyFill="1" applyBorder="1" applyAlignment="1" applyProtection="1">
      <alignment/>
      <protection locked="0"/>
    </xf>
    <xf numFmtId="22" fontId="0" fillId="0" borderId="12" xfId="0" applyNumberFormat="1" applyBorder="1" applyAlignment="1" applyProtection="1">
      <alignment/>
      <protection locked="0"/>
    </xf>
    <xf numFmtId="0" fontId="0" fillId="23" borderId="0" xfId="0" applyFill="1" applyAlignment="1" applyProtection="1">
      <alignment/>
      <protection hidden="1"/>
    </xf>
    <xf numFmtId="0" fontId="88" fillId="2" borderId="12" xfId="0" applyFont="1" applyFill="1" applyBorder="1" applyAlignment="1" applyProtection="1">
      <alignment/>
      <protection hidden="1"/>
    </xf>
    <xf numFmtId="0" fontId="22" fillId="36" borderId="0" xfId="0" applyFont="1" applyFill="1" applyAlignment="1" applyProtection="1">
      <alignment horizontal="right"/>
      <protection hidden="1"/>
    </xf>
    <xf numFmtId="0" fontId="0" fillId="0" borderId="12" xfId="0" applyFill="1" applyBorder="1" applyAlignment="1" applyProtection="1">
      <alignment/>
      <protection locked="0"/>
    </xf>
    <xf numFmtId="0" fontId="0" fillId="6" borderId="12" xfId="0" applyFill="1" applyBorder="1" applyAlignment="1" applyProtection="1">
      <alignment/>
      <protection hidden="1"/>
    </xf>
    <xf numFmtId="0" fontId="92" fillId="0" borderId="0" xfId="63" applyFont="1" applyBorder="1" applyAlignment="1" applyProtection="1">
      <alignment horizontal="left" vertical="center" wrapText="1"/>
      <protection hidden="1"/>
    </xf>
    <xf numFmtId="0" fontId="21" fillId="0" borderId="18" xfId="63" applyFont="1" applyBorder="1" applyProtection="1">
      <alignment vertical="center"/>
      <protection hidden="1"/>
    </xf>
    <xf numFmtId="0" fontId="20" fillId="0" borderId="18" xfId="63" applyFont="1" applyBorder="1" applyAlignment="1" applyProtection="1">
      <alignment horizontal="center" vertical="center"/>
      <protection locked="0"/>
    </xf>
    <xf numFmtId="0" fontId="21" fillId="0" borderId="0" xfId="63" applyFont="1" applyBorder="1" applyProtection="1">
      <alignment vertical="center"/>
      <protection hidden="1"/>
    </xf>
    <xf numFmtId="0" fontId="20" fillId="0" borderId="0" xfId="63" applyFont="1" applyBorder="1" applyAlignment="1" applyProtection="1">
      <alignment horizontal="center" vertical="center"/>
      <protection locked="0"/>
    </xf>
    <xf numFmtId="0" fontId="93" fillId="0" borderId="0" xfId="0" applyFont="1" applyAlignment="1">
      <alignment wrapText="1"/>
    </xf>
    <xf numFmtId="0" fontId="0" fillId="0" borderId="0" xfId="0" applyAlignment="1" applyProtection="1">
      <alignment horizontal="left" vertical="top"/>
      <protection locked="0"/>
    </xf>
    <xf numFmtId="0" fontId="94" fillId="0" borderId="0" xfId="43" applyFont="1" applyFill="1" applyAlignment="1">
      <alignment/>
    </xf>
    <xf numFmtId="0" fontId="94" fillId="0" borderId="0" xfId="43" applyFont="1" applyFill="1" applyAlignment="1" applyProtection="1">
      <alignment/>
      <protection locked="0"/>
    </xf>
    <xf numFmtId="0" fontId="0" fillId="34" borderId="12" xfId="0" applyNumberFormat="1" applyFill="1" applyBorder="1" applyAlignment="1" applyProtection="1">
      <alignment horizontal="right"/>
      <protection hidden="1"/>
    </xf>
    <xf numFmtId="0" fontId="0" fillId="2" borderId="0" xfId="0" applyFill="1" applyAlignment="1" applyProtection="1">
      <alignment/>
      <protection locked="0"/>
    </xf>
    <xf numFmtId="14" fontId="89" fillId="0" borderId="0" xfId="0" applyNumberFormat="1" applyFont="1" applyAlignment="1" applyProtection="1">
      <alignment horizontal="right"/>
      <protection hidden="1"/>
    </xf>
    <xf numFmtId="181" fontId="89" fillId="0" borderId="0" xfId="0" applyNumberFormat="1" applyFont="1" applyAlignment="1" applyProtection="1">
      <alignment/>
      <protection hidden="1"/>
    </xf>
    <xf numFmtId="0" fontId="89" fillId="0" borderId="0" xfId="0" applyNumberFormat="1" applyFont="1" applyAlignment="1" applyProtection="1">
      <alignment horizontal="right"/>
      <protection hidden="1"/>
    </xf>
    <xf numFmtId="0" fontId="89" fillId="0" borderId="0" xfId="0" applyNumberFormat="1" applyFont="1" applyAlignment="1" applyProtection="1">
      <alignment/>
      <protection hidden="1"/>
    </xf>
    <xf numFmtId="183" fontId="89" fillId="0" borderId="0" xfId="0" applyNumberFormat="1" applyFont="1" applyAlignment="1" applyProtection="1">
      <alignment/>
      <protection hidden="1"/>
    </xf>
    <xf numFmtId="0" fontId="89" fillId="0" borderId="0" xfId="0" applyFont="1" applyAlignment="1" applyProtection="1">
      <alignment/>
      <protection hidden="1"/>
    </xf>
    <xf numFmtId="0" fontId="27" fillId="0" borderId="0" xfId="0" applyFont="1" applyAlignment="1">
      <alignment wrapText="1"/>
    </xf>
    <xf numFmtId="0" fontId="24" fillId="0" borderId="0" xfId="63" applyFont="1" applyAlignment="1" applyProtection="1">
      <alignment vertical="center" wrapText="1"/>
      <protection hidden="1"/>
    </xf>
    <xf numFmtId="0" fontId="12" fillId="0" borderId="0" xfId="0" applyFont="1" applyAlignment="1" applyProtection="1">
      <alignment vertical="top" wrapText="1"/>
      <protection hidden="1"/>
    </xf>
    <xf numFmtId="0" fontId="95" fillId="0" borderId="0" xfId="63" applyFont="1" applyAlignment="1" applyProtection="1">
      <alignment horizontal="center" vertical="center"/>
      <protection hidden="1"/>
    </xf>
    <xf numFmtId="0" fontId="8" fillId="0" borderId="0" xfId="63" applyAlignment="1" applyProtection="1">
      <alignment horizontal="left" vertical="top" wrapText="1"/>
      <protection hidden="1"/>
    </xf>
    <xf numFmtId="0" fontId="8" fillId="0" borderId="0" xfId="63" applyAlignment="1" applyProtection="1">
      <alignment vertical="center" wrapText="1"/>
      <protection hidden="1"/>
    </xf>
    <xf numFmtId="0" fontId="92" fillId="0" borderId="0" xfId="63" applyFont="1" applyBorder="1" applyAlignment="1" applyProtection="1">
      <alignment horizontal="left" vertical="center" wrapText="1"/>
      <protection hidden="1"/>
    </xf>
    <xf numFmtId="0" fontId="96" fillId="0" borderId="0" xfId="63" applyFont="1" applyAlignment="1" applyProtection="1">
      <alignment horizontal="center" vertical="top"/>
      <protection hidden="1"/>
    </xf>
    <xf numFmtId="0" fontId="24" fillId="0" borderId="0" xfId="63" applyFont="1" applyAlignment="1" applyProtection="1">
      <alignment horizontal="left" vertical="top" wrapText="1"/>
      <protection hidden="1"/>
    </xf>
    <xf numFmtId="0" fontId="20" fillId="0" borderId="19" xfId="63" applyFont="1" applyBorder="1" applyProtection="1">
      <alignment vertical="center"/>
      <protection hidden="1"/>
    </xf>
    <xf numFmtId="0" fontId="20" fillId="0" borderId="19" xfId="63" applyFont="1" applyBorder="1" applyAlignment="1" applyProtection="1">
      <alignment horizontal="center" vertical="center"/>
      <protection hidden="1"/>
    </xf>
    <xf numFmtId="0" fontId="83" fillId="0" borderId="0" xfId="63" applyFont="1" applyBorder="1" applyAlignment="1" applyProtection="1">
      <alignment horizontal="center" vertical="center"/>
      <protection locked="0"/>
    </xf>
    <xf numFmtId="0" fontId="83" fillId="0" borderId="0" xfId="63" applyFont="1" applyBorder="1" applyAlignment="1" applyProtection="1">
      <alignment horizontal="center" vertical="center" wrapText="1"/>
      <protection hidden="1"/>
    </xf>
    <xf numFmtId="0" fontId="83" fillId="0" borderId="0" xfId="63" applyFont="1" applyBorder="1" applyAlignment="1" applyProtection="1">
      <alignment horizontal="center" vertical="center"/>
      <protection hidden="1"/>
    </xf>
    <xf numFmtId="0" fontId="24" fillId="0" borderId="0" xfId="63" applyFont="1" applyAlignment="1" applyProtection="1">
      <alignment vertical="top" wrapText="1"/>
      <protection hidden="1"/>
    </xf>
    <xf numFmtId="0" fontId="13" fillId="37" borderId="0" xfId="0" applyFont="1" applyFill="1" applyAlignment="1" applyProtection="1">
      <alignment horizontal="center" vertical="top"/>
      <protection hidden="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Book1" xfId="63"/>
    <cellStyle name="標準_Sheet1" xfId="64"/>
    <cellStyle name="標準_Sheet2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0</xdr:colOff>
      <xdr:row>51</xdr:row>
      <xdr:rowOff>0</xdr:rowOff>
    </xdr:from>
    <xdr:to>
      <xdr:col>95</xdr:col>
      <xdr:colOff>0</xdr:colOff>
      <xdr:row>54</xdr:row>
      <xdr:rowOff>0</xdr:rowOff>
    </xdr:to>
    <xdr:sp>
      <xdr:nvSpPr>
        <xdr:cNvPr id="1" name="テキスト 27"/>
        <xdr:cNvSpPr txBox="1">
          <a:spLocks noChangeArrowheads="1"/>
        </xdr:cNvSpPr>
      </xdr:nvSpPr>
      <xdr:spPr>
        <a:xfrm>
          <a:off x="7543800" y="3886200"/>
          <a:ext cx="600075" cy="2286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該当数</a:t>
          </a:r>
        </a:p>
      </xdr:txBody>
    </xdr:sp>
    <xdr:clientData/>
  </xdr:twoCellAnchor>
  <xdr:twoCellAnchor>
    <xdr:from>
      <xdr:col>88</xdr:col>
      <xdr:colOff>0</xdr:colOff>
      <xdr:row>54</xdr:row>
      <xdr:rowOff>0</xdr:rowOff>
    </xdr:from>
    <xdr:to>
      <xdr:col>95</xdr:col>
      <xdr:colOff>0</xdr:colOff>
      <xdr:row>57</xdr:row>
      <xdr:rowOff>0</xdr:rowOff>
    </xdr:to>
    <xdr:sp textlink="'例文ｼｰﾄ'!E9">
      <xdr:nvSpPr>
        <xdr:cNvPr id="2" name="テキスト 28"/>
        <xdr:cNvSpPr txBox="1">
          <a:spLocks noChangeArrowheads="1"/>
        </xdr:cNvSpPr>
      </xdr:nvSpPr>
      <xdr:spPr>
        <a:xfrm>
          <a:off x="7543800" y="4114800"/>
          <a:ext cx="600075" cy="228600"/>
        </a:xfrm>
        <a:prstGeom prst="rect">
          <a:avLst/>
        </a:prstGeom>
        <a:solidFill>
          <a:srgbClr val="FFFFFF"/>
        </a:solidFill>
        <a:ln w="9525" cmpd="sng">
          <a:solidFill>
            <a:srgbClr val="000000"/>
          </a:solidFill>
          <a:headEnd type="none"/>
          <a:tailEnd type="none"/>
        </a:ln>
      </xdr:spPr>
      <xdr:txBody>
        <a:bodyPr vertOverflow="clip" wrap="square"/>
        <a:p>
          <a:pPr algn="r">
            <a:defRPr/>
          </a:pPr>
          <a:fld id="{357a100a-be5f-4765-888f-dab3aa2f4f25}" type="TxLink">
            <a:rPr lang="en-US" cap="none" sz="1100" b="0" i="0" u="none" baseline="0">
              <a:latin typeface="ＭＳ Ｐゴシック"/>
              <a:ea typeface="ＭＳ Ｐゴシック"/>
              <a:cs typeface="ＭＳ Ｐゴシック"/>
            </a:rPr>
            <a:t>8</a:t>
          </a:fld>
        </a:p>
      </xdr:txBody>
    </xdr:sp>
    <xdr:clientData/>
  </xdr:twoCellAnchor>
  <xdr:twoCellAnchor>
    <xdr:from>
      <xdr:col>89</xdr:col>
      <xdr:colOff>0</xdr:colOff>
      <xdr:row>59</xdr:row>
      <xdr:rowOff>0</xdr:rowOff>
    </xdr:from>
    <xdr:to>
      <xdr:col>94</xdr:col>
      <xdr:colOff>0</xdr:colOff>
      <xdr:row>62</xdr:row>
      <xdr:rowOff>0</xdr:rowOff>
    </xdr:to>
    <xdr:sp textlink="'例文ｼｰﾄ'!F9">
      <xdr:nvSpPr>
        <xdr:cNvPr id="3" name="テキスト 65"/>
        <xdr:cNvSpPr txBox="1">
          <a:spLocks noChangeArrowheads="1"/>
        </xdr:cNvSpPr>
      </xdr:nvSpPr>
      <xdr:spPr>
        <a:xfrm>
          <a:off x="7629525" y="4495800"/>
          <a:ext cx="428625" cy="228600"/>
        </a:xfrm>
        <a:prstGeom prst="rect">
          <a:avLst/>
        </a:prstGeom>
        <a:solidFill>
          <a:srgbClr val="FFFFFF"/>
        </a:solidFill>
        <a:ln w="9525" cmpd="sng">
          <a:solidFill>
            <a:srgbClr val="000000"/>
          </a:solidFill>
          <a:headEnd type="none"/>
          <a:tailEnd type="none"/>
        </a:ln>
      </xdr:spPr>
      <xdr:txBody>
        <a:bodyPr vertOverflow="clip" wrap="square"/>
        <a:p>
          <a:pPr algn="r">
            <a:defRPr/>
          </a:pPr>
          <a:fld id="{a8a33ec2-5214-4a04-96ab-27d4c9b4dc62}" type="TxLink">
            <a:rPr lang="en-US" cap="none" sz="1100" b="0" i="0" u="none" baseline="0">
              <a:latin typeface="ＭＳ Ｐゴシック"/>
              <a:ea typeface="ＭＳ Ｐゴシック"/>
              <a:cs typeface="ＭＳ Ｐゴシック"/>
            </a:rPr>
            <a:t>4</a:t>
          </a:fld>
        </a:p>
      </xdr:txBody>
    </xdr:sp>
    <xdr:clientData/>
  </xdr:twoCellAnchor>
  <xdr:twoCellAnchor>
    <xdr:from>
      <xdr:col>17</xdr:col>
      <xdr:colOff>0</xdr:colOff>
      <xdr:row>4</xdr:row>
      <xdr:rowOff>0</xdr:rowOff>
    </xdr:from>
    <xdr:to>
      <xdr:col>30</xdr:col>
      <xdr:colOff>0</xdr:colOff>
      <xdr:row>8</xdr:row>
      <xdr:rowOff>0</xdr:rowOff>
    </xdr:to>
    <xdr:sp>
      <xdr:nvSpPr>
        <xdr:cNvPr id="4" name="AZ"/>
        <xdr:cNvSpPr txBox="1">
          <a:spLocks noChangeArrowheads="1"/>
        </xdr:cNvSpPr>
      </xdr:nvSpPr>
      <xdr:spPr>
        <a:xfrm>
          <a:off x="1457325" y="304800"/>
          <a:ext cx="1114425" cy="304800"/>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現在の文章</a:t>
          </a:r>
        </a:p>
      </xdr:txBody>
    </xdr:sp>
    <xdr:clientData/>
  </xdr:twoCellAnchor>
  <xdr:twoCellAnchor>
    <xdr:from>
      <xdr:col>18</xdr:col>
      <xdr:colOff>0</xdr:colOff>
      <xdr:row>9</xdr:row>
      <xdr:rowOff>0</xdr:rowOff>
    </xdr:from>
    <xdr:to>
      <xdr:col>82</xdr:col>
      <xdr:colOff>0</xdr:colOff>
      <xdr:row>20</xdr:row>
      <xdr:rowOff>0</xdr:rowOff>
    </xdr:to>
    <xdr:sp textlink="'氏名'!$C$1">
      <xdr:nvSpPr>
        <xdr:cNvPr id="5" name="テキスト 74"/>
        <xdr:cNvSpPr txBox="1">
          <a:spLocks noChangeArrowheads="1"/>
        </xdr:cNvSpPr>
      </xdr:nvSpPr>
      <xdr:spPr>
        <a:xfrm>
          <a:off x="1543050" y="685800"/>
          <a:ext cx="5486400" cy="838200"/>
        </a:xfrm>
        <a:prstGeom prst="rect">
          <a:avLst/>
        </a:prstGeom>
        <a:solidFill>
          <a:srgbClr val="00FFFF"/>
        </a:solidFill>
        <a:ln w="9525" cmpd="sng">
          <a:solidFill>
            <a:srgbClr val="000000"/>
          </a:solidFill>
          <a:headEnd type="none"/>
          <a:tailEnd type="none"/>
        </a:ln>
      </xdr:spPr>
      <xdr:txBody>
        <a:bodyPr vertOverflow="clip" wrap="square"/>
        <a:p>
          <a:pPr algn="l">
            <a:defRPr/>
          </a:pPr>
          <a:fld id="{edde080a-b84e-48dc-8e3b-57cc9fb83002}" type="TxLink">
            <a:rPr lang="en-US" cap="none" u="none" baseline="0">
              <a:latin typeface="ＭＳ Ｐゴシック"/>
              <a:ea typeface="ＭＳ Ｐゴシック"/>
              <a:cs typeface="ＭＳ Ｐゴシック"/>
            </a:rPr>
            <a:t/>
          </a:fld>
        </a:p>
      </xdr:txBody>
    </xdr:sp>
    <xdr:clientData/>
  </xdr:twoCellAnchor>
  <xdr:twoCellAnchor>
    <xdr:from>
      <xdr:col>21</xdr:col>
      <xdr:colOff>0</xdr:colOff>
      <xdr:row>38</xdr:row>
      <xdr:rowOff>0</xdr:rowOff>
    </xdr:from>
    <xdr:to>
      <xdr:col>80</xdr:col>
      <xdr:colOff>0</xdr:colOff>
      <xdr:row>49</xdr:row>
      <xdr:rowOff>0</xdr:rowOff>
    </xdr:to>
    <xdr:sp textlink="'例文ｼｰﾄ'!$H$9">
      <xdr:nvSpPr>
        <xdr:cNvPr id="6" name="テキスト 75"/>
        <xdr:cNvSpPr txBox="1">
          <a:spLocks noChangeArrowheads="1"/>
        </xdr:cNvSpPr>
      </xdr:nvSpPr>
      <xdr:spPr>
        <a:xfrm>
          <a:off x="1800225" y="2895600"/>
          <a:ext cx="5057775" cy="838200"/>
        </a:xfrm>
        <a:prstGeom prst="rect">
          <a:avLst/>
        </a:prstGeom>
        <a:solidFill>
          <a:srgbClr val="00FFFF"/>
        </a:solidFill>
        <a:ln w="9525" cmpd="sng">
          <a:solidFill>
            <a:srgbClr val="000000"/>
          </a:solidFill>
          <a:headEnd type="none"/>
          <a:tailEnd type="none"/>
        </a:ln>
      </xdr:spPr>
      <xdr:txBody>
        <a:bodyPr vertOverflow="clip" wrap="square"/>
        <a:p>
          <a:pPr algn="l">
            <a:defRPr/>
          </a:pPr>
          <a:fld id="{b34b8987-7be1-4624-804a-8cf99f4bcdee}" type="TxLink">
            <a:rPr lang="en-US" cap="none" sz="1100" b="0" i="0" u="none" baseline="0">
              <a:latin typeface="ＭＳ Ｐゴシック"/>
              <a:ea typeface="ＭＳ Ｐゴシック"/>
              <a:cs typeface="ＭＳ Ｐゴシック"/>
            </a:rPr>
            <a:t>どんな事に対してでもこつこつと努力する事を忘れない、明るく前向きな生徒である。任せられた仕事は最後までみんなと協力してやり抜く責任感と粘り強さを持っている。</a:t>
          </a:fld>
        </a:p>
      </xdr:txBody>
    </xdr:sp>
    <xdr:clientData/>
  </xdr:twoCellAnchor>
  <xdr:twoCellAnchor>
    <xdr:from>
      <xdr:col>32</xdr:col>
      <xdr:colOff>0</xdr:colOff>
      <xdr:row>4</xdr:row>
      <xdr:rowOff>0</xdr:rowOff>
    </xdr:from>
    <xdr:to>
      <xdr:col>53</xdr:col>
      <xdr:colOff>0</xdr:colOff>
      <xdr:row>8</xdr:row>
      <xdr:rowOff>0</xdr:rowOff>
    </xdr:to>
    <xdr:sp textlink="'氏名'!$B$7">
      <xdr:nvSpPr>
        <xdr:cNvPr id="7" name="テキスト 76"/>
        <xdr:cNvSpPr txBox="1">
          <a:spLocks noChangeArrowheads="1"/>
        </xdr:cNvSpPr>
      </xdr:nvSpPr>
      <xdr:spPr>
        <a:xfrm>
          <a:off x="2743200" y="304800"/>
          <a:ext cx="1800225" cy="304800"/>
        </a:xfrm>
        <a:prstGeom prst="rect">
          <a:avLst/>
        </a:prstGeom>
        <a:solidFill>
          <a:srgbClr val="FFFFFF"/>
        </a:solidFill>
        <a:ln w="9525" cmpd="sng">
          <a:solidFill>
            <a:srgbClr val="000000"/>
          </a:solidFill>
          <a:headEnd type="none"/>
          <a:tailEnd type="none"/>
        </a:ln>
      </xdr:spPr>
      <xdr:txBody>
        <a:bodyPr vertOverflow="clip" wrap="square"/>
        <a:p>
          <a:pPr algn="l">
            <a:defRPr/>
          </a:pPr>
          <a:fld id="{137b5594-ec5a-4018-9b88-fd41ddc72477}" type="TxLink">
            <a:rPr lang="en-US" cap="none" u="none" baseline="0">
              <a:latin typeface="ＭＳ Ｐゴシック"/>
              <a:ea typeface="ＭＳ Ｐゴシック"/>
              <a:cs typeface="ＭＳ Ｐゴシック"/>
            </a:rPr>
            <a:t>関</a:t>
          </a:fld>
        </a:p>
      </xdr:txBody>
    </xdr:sp>
    <xdr:clientData/>
  </xdr:twoCellAnchor>
  <xdr:twoCellAnchor>
    <xdr:from>
      <xdr:col>89</xdr:col>
      <xdr:colOff>0</xdr:colOff>
      <xdr:row>17</xdr:row>
      <xdr:rowOff>0</xdr:rowOff>
    </xdr:from>
    <xdr:to>
      <xdr:col>93</xdr:col>
      <xdr:colOff>0</xdr:colOff>
      <xdr:row>20</xdr:row>
      <xdr:rowOff>0</xdr:rowOff>
    </xdr:to>
    <xdr:sp>
      <xdr:nvSpPr>
        <xdr:cNvPr id="8" name="テキスト 80"/>
        <xdr:cNvSpPr txBox="1">
          <a:spLocks noChangeArrowheads="1"/>
        </xdr:cNvSpPr>
      </xdr:nvSpPr>
      <xdr:spPr>
        <a:xfrm>
          <a:off x="7629525" y="1295400"/>
          <a:ext cx="342900" cy="2286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次</a:t>
          </a:r>
        </a:p>
      </xdr:txBody>
    </xdr:sp>
    <xdr:clientData/>
  </xdr:twoCellAnchor>
  <xdr:twoCellAnchor>
    <xdr:from>
      <xdr:col>89</xdr:col>
      <xdr:colOff>0</xdr:colOff>
      <xdr:row>9</xdr:row>
      <xdr:rowOff>0</xdr:rowOff>
    </xdr:from>
    <xdr:to>
      <xdr:col>93</xdr:col>
      <xdr:colOff>0</xdr:colOff>
      <xdr:row>12</xdr:row>
      <xdr:rowOff>0</xdr:rowOff>
    </xdr:to>
    <xdr:sp>
      <xdr:nvSpPr>
        <xdr:cNvPr id="9" name="テキスト 82"/>
        <xdr:cNvSpPr txBox="1">
          <a:spLocks noChangeArrowheads="1"/>
        </xdr:cNvSpPr>
      </xdr:nvSpPr>
      <xdr:spPr>
        <a:xfrm>
          <a:off x="7629525" y="685800"/>
          <a:ext cx="342900" cy="2286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0</xdr:colOff>
      <xdr:row>33</xdr:row>
      <xdr:rowOff>0</xdr:rowOff>
    </xdr:from>
    <xdr:to>
      <xdr:col>94</xdr:col>
      <xdr:colOff>0</xdr:colOff>
      <xdr:row>36</xdr:row>
      <xdr:rowOff>0</xdr:rowOff>
    </xdr:to>
    <xdr:sp>
      <xdr:nvSpPr>
        <xdr:cNvPr id="1" name="テキスト 27"/>
        <xdr:cNvSpPr txBox="1">
          <a:spLocks noChangeArrowheads="1"/>
        </xdr:cNvSpPr>
      </xdr:nvSpPr>
      <xdr:spPr>
        <a:xfrm>
          <a:off x="7458075" y="2514600"/>
          <a:ext cx="600075" cy="2286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該当数</a:t>
          </a:r>
        </a:p>
      </xdr:txBody>
    </xdr:sp>
    <xdr:clientData/>
  </xdr:twoCellAnchor>
  <xdr:twoCellAnchor>
    <xdr:from>
      <xdr:col>87</xdr:col>
      <xdr:colOff>0</xdr:colOff>
      <xdr:row>36</xdr:row>
      <xdr:rowOff>0</xdr:rowOff>
    </xdr:from>
    <xdr:to>
      <xdr:col>94</xdr:col>
      <xdr:colOff>0</xdr:colOff>
      <xdr:row>39</xdr:row>
      <xdr:rowOff>0</xdr:rowOff>
    </xdr:to>
    <xdr:sp textlink="'例文ｼｰﾄ'!E9">
      <xdr:nvSpPr>
        <xdr:cNvPr id="2" name="テキスト 28"/>
        <xdr:cNvSpPr txBox="1">
          <a:spLocks noChangeArrowheads="1"/>
        </xdr:cNvSpPr>
      </xdr:nvSpPr>
      <xdr:spPr>
        <a:xfrm>
          <a:off x="7458075" y="2743200"/>
          <a:ext cx="600075" cy="228600"/>
        </a:xfrm>
        <a:prstGeom prst="rect">
          <a:avLst/>
        </a:prstGeom>
        <a:solidFill>
          <a:srgbClr val="FFFFFF"/>
        </a:solidFill>
        <a:ln w="9525" cmpd="sng">
          <a:solidFill>
            <a:srgbClr val="000000"/>
          </a:solidFill>
          <a:headEnd type="none"/>
          <a:tailEnd type="none"/>
        </a:ln>
      </xdr:spPr>
      <xdr:txBody>
        <a:bodyPr vertOverflow="clip" wrap="square"/>
        <a:p>
          <a:pPr algn="r">
            <a:defRPr/>
          </a:pPr>
          <a:fld id="{9cad1714-7290-4dc8-9650-780b345b5926}" type="TxLink">
            <a:rPr lang="en-US" cap="none" sz="1100" b="0" i="0" u="none" baseline="0">
              <a:latin typeface="ＭＳ Ｐゴシック"/>
              <a:ea typeface="ＭＳ Ｐゴシック"/>
              <a:cs typeface="ＭＳ Ｐゴシック"/>
            </a:rPr>
            <a:t>8</a:t>
          </a:fld>
        </a:p>
      </xdr:txBody>
    </xdr:sp>
    <xdr:clientData/>
  </xdr:twoCellAnchor>
  <xdr:twoCellAnchor>
    <xdr:from>
      <xdr:col>88</xdr:col>
      <xdr:colOff>0</xdr:colOff>
      <xdr:row>41</xdr:row>
      <xdr:rowOff>0</xdr:rowOff>
    </xdr:from>
    <xdr:to>
      <xdr:col>93</xdr:col>
      <xdr:colOff>0</xdr:colOff>
      <xdr:row>44</xdr:row>
      <xdr:rowOff>0</xdr:rowOff>
    </xdr:to>
    <xdr:sp textlink="'例文ｼｰﾄ'!F9">
      <xdr:nvSpPr>
        <xdr:cNvPr id="3" name="テキスト 65"/>
        <xdr:cNvSpPr txBox="1">
          <a:spLocks noChangeArrowheads="1"/>
        </xdr:cNvSpPr>
      </xdr:nvSpPr>
      <xdr:spPr>
        <a:xfrm>
          <a:off x="7543800" y="3124200"/>
          <a:ext cx="428625" cy="228600"/>
        </a:xfrm>
        <a:prstGeom prst="rect">
          <a:avLst/>
        </a:prstGeom>
        <a:solidFill>
          <a:srgbClr val="FFFFFF"/>
        </a:solidFill>
        <a:ln w="9525" cmpd="sng">
          <a:solidFill>
            <a:srgbClr val="000000"/>
          </a:solidFill>
          <a:headEnd type="none"/>
          <a:tailEnd type="none"/>
        </a:ln>
      </xdr:spPr>
      <xdr:txBody>
        <a:bodyPr vertOverflow="clip" wrap="square"/>
        <a:p>
          <a:pPr algn="r">
            <a:defRPr/>
          </a:pPr>
          <a:fld id="{8332fa3b-48c3-4940-b4b9-52b237e5bfb3}" type="TxLink">
            <a:rPr lang="en-US" cap="none" sz="1100" b="0" i="0" u="none" baseline="0">
              <a:latin typeface="ＭＳ Ｐゴシック"/>
              <a:ea typeface="ＭＳ Ｐゴシック"/>
              <a:cs typeface="ＭＳ Ｐゴシック"/>
            </a:rPr>
            <a:t>4</a:t>
          </a:fld>
        </a:p>
      </xdr:txBody>
    </xdr:sp>
    <xdr:clientData/>
  </xdr:twoCellAnchor>
  <xdr:twoCellAnchor>
    <xdr:from>
      <xdr:col>118</xdr:col>
      <xdr:colOff>0</xdr:colOff>
      <xdr:row>4</xdr:row>
      <xdr:rowOff>0</xdr:rowOff>
    </xdr:from>
    <xdr:to>
      <xdr:col>133</xdr:col>
      <xdr:colOff>0</xdr:colOff>
      <xdr:row>8</xdr:row>
      <xdr:rowOff>0</xdr:rowOff>
    </xdr:to>
    <xdr:sp>
      <xdr:nvSpPr>
        <xdr:cNvPr id="4" name="AZ"/>
        <xdr:cNvSpPr txBox="1">
          <a:spLocks noChangeArrowheads="1"/>
        </xdr:cNvSpPr>
      </xdr:nvSpPr>
      <xdr:spPr>
        <a:xfrm>
          <a:off x="10115550" y="304800"/>
          <a:ext cx="1285875" cy="304800"/>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現在の文章</a:t>
          </a:r>
        </a:p>
      </xdr:txBody>
    </xdr:sp>
    <xdr:clientData/>
  </xdr:twoCellAnchor>
  <xdr:twoCellAnchor>
    <xdr:from>
      <xdr:col>118</xdr:col>
      <xdr:colOff>0</xdr:colOff>
      <xdr:row>9</xdr:row>
      <xdr:rowOff>0</xdr:rowOff>
    </xdr:from>
    <xdr:to>
      <xdr:col>199</xdr:col>
      <xdr:colOff>0</xdr:colOff>
      <xdr:row>21</xdr:row>
      <xdr:rowOff>0</xdr:rowOff>
    </xdr:to>
    <xdr:sp textlink="'氏名'!$C$1">
      <xdr:nvSpPr>
        <xdr:cNvPr id="5" name="テキスト 74"/>
        <xdr:cNvSpPr txBox="1">
          <a:spLocks noChangeArrowheads="1"/>
        </xdr:cNvSpPr>
      </xdr:nvSpPr>
      <xdr:spPr>
        <a:xfrm>
          <a:off x="10115550" y="685800"/>
          <a:ext cx="6943725" cy="914400"/>
        </a:xfrm>
        <a:prstGeom prst="rect">
          <a:avLst/>
        </a:prstGeom>
        <a:solidFill>
          <a:srgbClr val="00FFFF"/>
        </a:solidFill>
        <a:ln w="9525" cmpd="sng">
          <a:solidFill>
            <a:srgbClr val="000000"/>
          </a:solidFill>
          <a:headEnd type="none"/>
          <a:tailEnd type="none"/>
        </a:ln>
      </xdr:spPr>
      <xdr:txBody>
        <a:bodyPr vertOverflow="clip" wrap="square"/>
        <a:p>
          <a:pPr algn="l">
            <a:defRPr/>
          </a:pPr>
          <a:fld id="{57f3a9bb-0a57-4b99-95a2-d1b487611846}" type="TxLink">
            <a:rPr lang="en-US" cap="none" u="none" baseline="0">
              <a:latin typeface="ＭＳ Ｐゴシック"/>
              <a:ea typeface="ＭＳ Ｐゴシック"/>
              <a:cs typeface="ＭＳ Ｐゴシック"/>
            </a:rPr>
            <a:t/>
          </a:fld>
        </a:p>
      </xdr:txBody>
    </xdr:sp>
    <xdr:clientData/>
  </xdr:twoCellAnchor>
  <xdr:twoCellAnchor>
    <xdr:from>
      <xdr:col>23</xdr:col>
      <xdr:colOff>0</xdr:colOff>
      <xdr:row>20</xdr:row>
      <xdr:rowOff>0</xdr:rowOff>
    </xdr:from>
    <xdr:to>
      <xdr:col>82</xdr:col>
      <xdr:colOff>0</xdr:colOff>
      <xdr:row>32</xdr:row>
      <xdr:rowOff>0</xdr:rowOff>
    </xdr:to>
    <xdr:sp textlink="'例文ｼｰﾄ'!$H$9">
      <xdr:nvSpPr>
        <xdr:cNvPr id="6" name="テキスト 75"/>
        <xdr:cNvSpPr txBox="1">
          <a:spLocks noChangeArrowheads="1"/>
        </xdr:cNvSpPr>
      </xdr:nvSpPr>
      <xdr:spPr>
        <a:xfrm>
          <a:off x="1971675" y="1524000"/>
          <a:ext cx="5057775" cy="914400"/>
        </a:xfrm>
        <a:prstGeom prst="rect">
          <a:avLst/>
        </a:prstGeom>
        <a:solidFill>
          <a:srgbClr val="00FFFF"/>
        </a:solidFill>
        <a:ln w="9525" cmpd="sng">
          <a:solidFill>
            <a:srgbClr val="000000"/>
          </a:solidFill>
          <a:headEnd type="none"/>
          <a:tailEnd type="none"/>
        </a:ln>
      </xdr:spPr>
      <xdr:txBody>
        <a:bodyPr vertOverflow="clip" wrap="square"/>
        <a:p>
          <a:pPr algn="l">
            <a:defRPr/>
          </a:pPr>
          <a:fld id="{a5f2dc80-9fd3-45ad-98a3-58dd627f6008}" type="TxLink">
            <a:rPr lang="en-US" cap="none" sz="1100" b="0" i="0" u="none" baseline="0">
              <a:latin typeface="ＭＳ Ｐゴシック"/>
              <a:ea typeface="ＭＳ Ｐゴシック"/>
              <a:cs typeface="ＭＳ Ｐゴシック"/>
            </a:rPr>
            <a:t>どんな事に対してでもこつこつと努力する事を忘れない、明るく前向きな生徒である。任せられた仕事は最後までみんなと協力してやり抜く責任感と粘り強さを持っている。</a:t>
          </a:fld>
        </a:p>
      </xdr:txBody>
    </xdr:sp>
    <xdr:clientData/>
  </xdr:twoCellAnchor>
  <xdr:twoCellAnchor>
    <xdr:from>
      <xdr:col>135</xdr:col>
      <xdr:colOff>0</xdr:colOff>
      <xdr:row>4</xdr:row>
      <xdr:rowOff>0</xdr:rowOff>
    </xdr:from>
    <xdr:to>
      <xdr:col>156</xdr:col>
      <xdr:colOff>0</xdr:colOff>
      <xdr:row>8</xdr:row>
      <xdr:rowOff>0</xdr:rowOff>
    </xdr:to>
    <xdr:sp textlink="'氏名'!$B$7">
      <xdr:nvSpPr>
        <xdr:cNvPr id="7" name="テキスト 76"/>
        <xdr:cNvSpPr txBox="1">
          <a:spLocks noChangeArrowheads="1"/>
        </xdr:cNvSpPr>
      </xdr:nvSpPr>
      <xdr:spPr>
        <a:xfrm>
          <a:off x="11572875" y="304800"/>
          <a:ext cx="1800225" cy="304800"/>
        </a:xfrm>
        <a:prstGeom prst="rect">
          <a:avLst/>
        </a:prstGeom>
        <a:solidFill>
          <a:srgbClr val="FFFFFF"/>
        </a:solidFill>
        <a:ln w="9525" cmpd="sng">
          <a:solidFill>
            <a:srgbClr val="000000"/>
          </a:solidFill>
          <a:headEnd type="none"/>
          <a:tailEnd type="none"/>
        </a:ln>
      </xdr:spPr>
      <xdr:txBody>
        <a:bodyPr vertOverflow="clip" wrap="square"/>
        <a:p>
          <a:pPr algn="l">
            <a:defRPr/>
          </a:pPr>
          <a:fld id="{202e6a01-3503-4297-9de9-6eae70dbfc5d}" type="TxLink">
            <a:rPr lang="en-US" cap="none" sz="1100" b="0" i="0" u="none" baseline="0">
              <a:latin typeface="ＭＳ Ｐゴシック"/>
              <a:ea typeface="ＭＳ Ｐゴシック"/>
              <a:cs typeface="ＭＳ Ｐゴシック"/>
            </a:rPr>
            <a:t>関</a:t>
          </a:fld>
        </a:p>
      </xdr:txBody>
    </xdr:sp>
    <xdr:clientData/>
  </xdr:twoCellAnchor>
  <xdr:twoCellAnchor>
    <xdr:from>
      <xdr:col>129</xdr:col>
      <xdr:colOff>0</xdr:colOff>
      <xdr:row>29</xdr:row>
      <xdr:rowOff>0</xdr:rowOff>
    </xdr:from>
    <xdr:to>
      <xdr:col>133</xdr:col>
      <xdr:colOff>0</xdr:colOff>
      <xdr:row>32</xdr:row>
      <xdr:rowOff>0</xdr:rowOff>
    </xdr:to>
    <xdr:sp>
      <xdr:nvSpPr>
        <xdr:cNvPr id="8" name="テキスト 80"/>
        <xdr:cNvSpPr txBox="1">
          <a:spLocks noChangeArrowheads="1"/>
        </xdr:cNvSpPr>
      </xdr:nvSpPr>
      <xdr:spPr>
        <a:xfrm>
          <a:off x="11058525" y="2209800"/>
          <a:ext cx="342900" cy="2286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次</a:t>
          </a:r>
        </a:p>
      </xdr:txBody>
    </xdr:sp>
    <xdr:clientData/>
  </xdr:twoCellAnchor>
  <xdr:twoCellAnchor>
    <xdr:from>
      <xdr:col>129</xdr:col>
      <xdr:colOff>0</xdr:colOff>
      <xdr:row>24</xdr:row>
      <xdr:rowOff>0</xdr:rowOff>
    </xdr:from>
    <xdr:to>
      <xdr:col>133</xdr:col>
      <xdr:colOff>0</xdr:colOff>
      <xdr:row>27</xdr:row>
      <xdr:rowOff>0</xdr:rowOff>
    </xdr:to>
    <xdr:sp>
      <xdr:nvSpPr>
        <xdr:cNvPr id="9" name="テキスト 82"/>
        <xdr:cNvSpPr txBox="1">
          <a:spLocks noChangeArrowheads="1"/>
        </xdr:cNvSpPr>
      </xdr:nvSpPr>
      <xdr:spPr>
        <a:xfrm>
          <a:off x="11058525" y="1828800"/>
          <a:ext cx="342900" cy="2286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8</xdr:row>
      <xdr:rowOff>0</xdr:rowOff>
    </xdr:from>
    <xdr:to>
      <xdr:col>16</xdr:col>
      <xdr:colOff>542925</xdr:colOff>
      <xdr:row>31</xdr:row>
      <xdr:rowOff>76200</xdr:rowOff>
    </xdr:to>
    <xdr:pic>
      <xdr:nvPicPr>
        <xdr:cNvPr id="1" name="図 2"/>
        <xdr:cNvPicPr preferRelativeResize="1">
          <a:picLocks noChangeAspect="1"/>
        </xdr:cNvPicPr>
      </xdr:nvPicPr>
      <xdr:blipFill>
        <a:blip r:embed="rId1"/>
        <a:stretch>
          <a:fillRect/>
        </a:stretch>
      </xdr:blipFill>
      <xdr:spPr>
        <a:xfrm>
          <a:off x="6267450" y="1314450"/>
          <a:ext cx="4876800" cy="3781425"/>
        </a:xfrm>
        <a:prstGeom prst="rect">
          <a:avLst/>
        </a:prstGeom>
        <a:noFill/>
        <a:ln w="9525" cmpd="sng">
          <a:noFill/>
        </a:ln>
      </xdr:spPr>
    </xdr:pic>
    <xdr:clientData/>
  </xdr:twoCellAnchor>
  <xdr:twoCellAnchor>
    <xdr:from>
      <xdr:col>1</xdr:col>
      <xdr:colOff>352425</xdr:colOff>
      <xdr:row>16</xdr:row>
      <xdr:rowOff>104775</xdr:rowOff>
    </xdr:from>
    <xdr:to>
      <xdr:col>9</xdr:col>
      <xdr:colOff>381000</xdr:colOff>
      <xdr:row>35</xdr:row>
      <xdr:rowOff>66675</xdr:rowOff>
    </xdr:to>
    <xdr:pic>
      <xdr:nvPicPr>
        <xdr:cNvPr id="2" name="図 4"/>
        <xdr:cNvPicPr preferRelativeResize="1">
          <a:picLocks noChangeAspect="1"/>
        </xdr:cNvPicPr>
      </xdr:nvPicPr>
      <xdr:blipFill>
        <a:blip r:embed="rId2"/>
        <a:stretch>
          <a:fillRect/>
        </a:stretch>
      </xdr:blipFill>
      <xdr:spPr>
        <a:xfrm>
          <a:off x="723900" y="2724150"/>
          <a:ext cx="5391150" cy="3048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2705100</xdr:colOff>
      <xdr:row>32</xdr:row>
      <xdr:rowOff>57150</xdr:rowOff>
    </xdr:from>
    <xdr:to>
      <xdr:col>1</xdr:col>
      <xdr:colOff>6115050</xdr:colOff>
      <xdr:row>38</xdr:row>
      <xdr:rowOff>28575</xdr:rowOff>
    </xdr:to>
    <xdr:pic>
      <xdr:nvPicPr>
        <xdr:cNvPr id="1" name="Picture 3"/>
        <xdr:cNvPicPr preferRelativeResize="1">
          <a:picLocks noChangeAspect="1"/>
        </xdr:cNvPicPr>
      </xdr:nvPicPr>
      <xdr:blipFill>
        <a:blip r:embed="rId1"/>
        <a:srcRect l="2148" t="2995" r="16894" b="27214"/>
        <a:stretch>
          <a:fillRect/>
        </a:stretch>
      </xdr:blipFill>
      <xdr:spPr>
        <a:xfrm>
          <a:off x="2914650" y="5810250"/>
          <a:ext cx="3409950" cy="2200275"/>
        </a:xfrm>
        <a:prstGeom prst="rect">
          <a:avLst/>
        </a:prstGeom>
        <a:noFill/>
        <a:ln w="1" cmpd="sng">
          <a:noFill/>
        </a:ln>
      </xdr:spPr>
    </xdr:pic>
    <xdr:clientData/>
  </xdr:twoCellAnchor>
  <xdr:twoCellAnchor>
    <xdr:from>
      <xdr:col>20</xdr:col>
      <xdr:colOff>247650</xdr:colOff>
      <xdr:row>3</xdr:row>
      <xdr:rowOff>419100</xdr:rowOff>
    </xdr:from>
    <xdr:to>
      <xdr:col>21</xdr:col>
      <xdr:colOff>285750</xdr:colOff>
      <xdr:row>8</xdr:row>
      <xdr:rowOff>152400</xdr:rowOff>
    </xdr:to>
    <xdr:sp>
      <xdr:nvSpPr>
        <xdr:cNvPr id="2" name="kane"/>
        <xdr:cNvSpPr txBox="1">
          <a:spLocks noChangeArrowheads="1"/>
        </xdr:cNvSpPr>
      </xdr:nvSpPr>
      <xdr:spPr>
        <a:xfrm>
          <a:off x="18840450" y="1019175"/>
          <a:ext cx="723900" cy="1000125"/>
        </a:xfrm>
        <a:prstGeom prst="rect">
          <a:avLst/>
        </a:prstGeom>
        <a:solidFill>
          <a:srgbClr val="DEEBF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ご利用ありがとうございます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FF0000"/>
              </a:solidFill>
              <a:latin typeface="游ゴシック"/>
              <a:ea typeface="游ゴシック"/>
              <a:cs typeface="游ゴシック"/>
            </a:rPr>
            <a:t>まず「開始ボタン」をクリックしてみて下さい</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その後で、ゆっくり「説明書」「例文の追加」「持ち出し」をクリックしてお読み下さい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もし、何も変化がなければ、右上の赤い文字をお読みください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このコメント文は、ここをクリックすると消すことができます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（もし、消えなければマクロが作動していません、右上の赤い文字をお読みください）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1</xdr:row>
      <xdr:rowOff>66675</xdr:rowOff>
    </xdr:from>
    <xdr:to>
      <xdr:col>13</xdr:col>
      <xdr:colOff>323850</xdr:colOff>
      <xdr:row>5</xdr:row>
      <xdr:rowOff>38100</xdr:rowOff>
    </xdr:to>
    <xdr:sp>
      <xdr:nvSpPr>
        <xdr:cNvPr id="1" name="Text Box 1"/>
        <xdr:cNvSpPr txBox="1">
          <a:spLocks noChangeArrowheads="1"/>
        </xdr:cNvSpPr>
      </xdr:nvSpPr>
      <xdr:spPr>
        <a:xfrm>
          <a:off x="0" y="228600"/>
          <a:ext cx="0" cy="619125"/>
        </a:xfrm>
        <a:prstGeom prst="rect">
          <a:avLst/>
        </a:prstGeom>
        <a:solidFill>
          <a:srgbClr val="69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令和４年１月作成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所見文のアドインソフトと単独ソフトはまったく同じものである</a:t>
          </a:r>
        </a:p>
      </xdr:txBody>
    </xdr:sp>
    <xdr:clientData/>
  </xdr:twoCellAnchor>
  <xdr:twoCellAnchor>
    <xdr:from>
      <xdr:col>28</xdr:col>
      <xdr:colOff>1314450</xdr:colOff>
      <xdr:row>1092</xdr:row>
      <xdr:rowOff>152400</xdr:rowOff>
    </xdr:from>
    <xdr:to>
      <xdr:col>28</xdr:col>
      <xdr:colOff>1314450</xdr:colOff>
      <xdr:row>1095</xdr:row>
      <xdr:rowOff>19050</xdr:rowOff>
    </xdr:to>
    <xdr:sp macro="[0]!Macro2" fLocksText="0">
      <xdr:nvSpPr>
        <xdr:cNvPr id="2" name="テキスト ボックス 3"/>
        <xdr:cNvSpPr txBox="1">
          <a:spLocks noChangeArrowheads="1"/>
        </xdr:cNvSpPr>
      </xdr:nvSpPr>
      <xdr:spPr>
        <a:xfrm>
          <a:off x="0" y="177726975"/>
          <a:ext cx="0"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657225</xdr:colOff>
      <xdr:row>13</xdr:row>
      <xdr:rowOff>9525</xdr:rowOff>
    </xdr:from>
    <xdr:to>
      <xdr:col>21</xdr:col>
      <xdr:colOff>247650</xdr:colOff>
      <xdr:row>18</xdr:row>
      <xdr:rowOff>19050</xdr:rowOff>
    </xdr:to>
    <xdr:sp macro="[0]!設定所見読み込みA">
      <xdr:nvSpPr>
        <xdr:cNvPr id="3" name="テキスト ボックス 4"/>
        <xdr:cNvSpPr txBox="1">
          <a:spLocks noChangeArrowheads="1"/>
        </xdr:cNvSpPr>
      </xdr:nvSpPr>
      <xdr:spPr>
        <a:xfrm>
          <a:off x="0" y="2114550"/>
          <a:ext cx="0"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確認のための設定読み込み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hrpo.xla</a:t>
          </a:r>
          <a:r>
            <a:rPr lang="en-US" cap="none" sz="1100" b="0" i="0" u="none" baseline="0">
              <a:solidFill>
                <a:srgbClr val="000000"/>
              </a:solidFill>
              <a:latin typeface="游ゴシック"/>
              <a:ea typeface="游ゴシック"/>
              <a:cs typeface="游ゴシック"/>
            </a:rPr>
            <a:t>　がないとＷ２～Ｗ７の値が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全部空白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771525</xdr:colOff>
      <xdr:row>15</xdr:row>
      <xdr:rowOff>95250</xdr:rowOff>
    </xdr:from>
    <xdr:to>
      <xdr:col>22</xdr:col>
      <xdr:colOff>1400175</xdr:colOff>
      <xdr:row>19</xdr:row>
      <xdr:rowOff>47625</xdr:rowOff>
    </xdr:to>
    <xdr:sp macro="[0]!自立か確認">
      <xdr:nvSpPr>
        <xdr:cNvPr id="4" name="テキスト ボックス 7"/>
        <xdr:cNvSpPr txBox="1">
          <a:spLocks noChangeArrowheads="1"/>
        </xdr:cNvSpPr>
      </xdr:nvSpPr>
      <xdr:spPr>
        <a:xfrm>
          <a:off x="0" y="2524125"/>
          <a:ext cx="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自立か依存かを調べる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685800</xdr:colOff>
      <xdr:row>17</xdr:row>
      <xdr:rowOff>66675</xdr:rowOff>
    </xdr:from>
    <xdr:to>
      <xdr:col>41</xdr:col>
      <xdr:colOff>581025</xdr:colOff>
      <xdr:row>19</xdr:row>
      <xdr:rowOff>142875</xdr:rowOff>
    </xdr:to>
    <xdr:sp macro="[0]!フォルダ作成">
      <xdr:nvSpPr>
        <xdr:cNvPr id="1" name="テキスト ボックス 1"/>
        <xdr:cNvSpPr txBox="1">
          <a:spLocks noChangeArrowheads="1"/>
        </xdr:cNvSpPr>
      </xdr:nvSpPr>
      <xdr:spPr>
        <a:xfrm>
          <a:off x="5867400" y="3219450"/>
          <a:ext cx="1285875" cy="304800"/>
        </a:xfrm>
        <a:prstGeom prst="rect">
          <a:avLst/>
        </a:prstGeom>
        <a:solidFill>
          <a:srgbClr val="9DC3E6"/>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フォルダの作成</a:t>
          </a:r>
        </a:p>
      </xdr:txBody>
    </xdr:sp>
    <xdr:clientData/>
  </xdr:twoCellAnchor>
  <xdr:twoCellAnchor>
    <xdr:from>
      <xdr:col>42</xdr:col>
      <xdr:colOff>66675</xdr:colOff>
      <xdr:row>17</xdr:row>
      <xdr:rowOff>57150</xdr:rowOff>
    </xdr:from>
    <xdr:to>
      <xdr:col>43</xdr:col>
      <xdr:colOff>647700</xdr:colOff>
      <xdr:row>19</xdr:row>
      <xdr:rowOff>133350</xdr:rowOff>
    </xdr:to>
    <xdr:sp macro="[0]!パスワードで設定">
      <xdr:nvSpPr>
        <xdr:cNvPr id="2" name="テキスト ボックス 4"/>
        <xdr:cNvSpPr txBox="1">
          <a:spLocks noChangeArrowheads="1"/>
        </xdr:cNvSpPr>
      </xdr:nvSpPr>
      <xdr:spPr>
        <a:xfrm>
          <a:off x="7334250" y="3209925"/>
          <a:ext cx="1276350" cy="304800"/>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パスワード</a:t>
          </a:r>
        </a:p>
      </xdr:txBody>
    </xdr:sp>
    <xdr:clientData/>
  </xdr:twoCellAnchor>
  <xdr:twoCellAnchor>
    <xdr:from>
      <xdr:col>24</xdr:col>
      <xdr:colOff>561975</xdr:colOff>
      <xdr:row>11</xdr:row>
      <xdr:rowOff>95250</xdr:rowOff>
    </xdr:from>
    <xdr:to>
      <xdr:col>27</xdr:col>
      <xdr:colOff>561975</xdr:colOff>
      <xdr:row>11</xdr:row>
      <xdr:rowOff>104775</xdr:rowOff>
    </xdr:to>
    <xdr:sp>
      <xdr:nvSpPr>
        <xdr:cNvPr id="3" name="直線矢印コネクタ 3"/>
        <xdr:cNvSpPr>
          <a:spLocks/>
        </xdr:cNvSpPr>
      </xdr:nvSpPr>
      <xdr:spPr>
        <a:xfrm>
          <a:off x="0" y="2162175"/>
          <a:ext cx="0" cy="9525"/>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2962275</xdr:colOff>
      <xdr:row>20</xdr:row>
      <xdr:rowOff>9525</xdr:rowOff>
    </xdr:from>
    <xdr:to>
      <xdr:col>13</xdr:col>
      <xdr:colOff>3905250</xdr:colOff>
      <xdr:row>22</xdr:row>
      <xdr:rowOff>66675</xdr:rowOff>
    </xdr:to>
    <xdr:sp macro="[0]!持ち出しM">
      <xdr:nvSpPr>
        <xdr:cNvPr id="4" name="テキスト ボックス 6"/>
        <xdr:cNvSpPr txBox="1">
          <a:spLocks noChangeArrowheads="1"/>
        </xdr:cNvSpPr>
      </xdr:nvSpPr>
      <xdr:spPr>
        <a:xfrm>
          <a:off x="0" y="3562350"/>
          <a:ext cx="0" cy="381000"/>
        </a:xfrm>
        <a:prstGeom prst="rect">
          <a:avLst/>
        </a:prstGeom>
        <a:solidFill>
          <a:srgbClr val="00B0F0">
            <a:alpha val="35000"/>
          </a:srgbClr>
        </a:solidFill>
        <a:ln w="9525" cmpd="sng">
          <a:solidFill>
            <a:srgbClr val="4472C4"/>
          </a:solidFill>
          <a:headEnd type="none"/>
          <a:tailEnd type="none"/>
        </a:ln>
      </xdr:spPr>
      <xdr:txBody>
        <a:bodyPr vertOverflow="clip" wrap="square" anchor="ctr"/>
        <a:p>
          <a:pPr algn="ctr">
            <a:defRPr/>
          </a:pPr>
          <a:r>
            <a:rPr lang="en-US" cap="none" sz="1100" b="0" i="0" u="none" baseline="0">
              <a:solidFill>
                <a:srgbClr val="FF0000"/>
              </a:solidFill>
            </a:rPr>
            <a:t>期限延長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7</xdr:row>
      <xdr:rowOff>104775</xdr:rowOff>
    </xdr:from>
    <xdr:to>
      <xdr:col>3</xdr:col>
      <xdr:colOff>752475</xdr:colOff>
      <xdr:row>9</xdr:row>
      <xdr:rowOff>28575</xdr:rowOff>
    </xdr:to>
    <xdr:sp macro="[0]!消去">
      <xdr:nvSpPr>
        <xdr:cNvPr id="1" name="テキスト ボックス 2"/>
        <xdr:cNvSpPr txBox="1">
          <a:spLocks noChangeArrowheads="1"/>
        </xdr:cNvSpPr>
      </xdr:nvSpPr>
      <xdr:spPr>
        <a:xfrm>
          <a:off x="0" y="1590675"/>
          <a:ext cx="0" cy="38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不要データ消去</a:t>
          </a:r>
        </a:p>
      </xdr:txBody>
    </xdr:sp>
    <xdr:clientData/>
  </xdr:twoCellAnchor>
  <xdr:twoCellAnchor>
    <xdr:from>
      <xdr:col>2</xdr:col>
      <xdr:colOff>1085850</xdr:colOff>
      <xdr:row>9</xdr:row>
      <xdr:rowOff>123825</xdr:rowOff>
    </xdr:from>
    <xdr:to>
      <xdr:col>3</xdr:col>
      <xdr:colOff>752475</xdr:colOff>
      <xdr:row>10</xdr:row>
      <xdr:rowOff>219075</xdr:rowOff>
    </xdr:to>
    <xdr:sp macro="[0]!フォルダの確認">
      <xdr:nvSpPr>
        <xdr:cNvPr id="2" name="テキスト ボックス 3"/>
        <xdr:cNvSpPr txBox="1">
          <a:spLocks noChangeArrowheads="1"/>
        </xdr:cNvSpPr>
      </xdr:nvSpPr>
      <xdr:spPr>
        <a:xfrm>
          <a:off x="0" y="2066925"/>
          <a:ext cx="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フォルダの確認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0</xdr:row>
      <xdr:rowOff>152400</xdr:rowOff>
    </xdr:from>
    <xdr:to>
      <xdr:col>25</xdr:col>
      <xdr:colOff>9525</xdr:colOff>
      <xdr:row>2</xdr:row>
      <xdr:rowOff>9525</xdr:rowOff>
    </xdr:to>
    <xdr:sp macro="[0]!期限">
      <xdr:nvSpPr>
        <xdr:cNvPr id="1" name="正方形/長方形 1"/>
        <xdr:cNvSpPr>
          <a:spLocks/>
        </xdr:cNvSpPr>
      </xdr:nvSpPr>
      <xdr:spPr>
        <a:xfrm>
          <a:off x="21955125" y="152400"/>
          <a:ext cx="819150" cy="276225"/>
        </a:xfrm>
        <a:prstGeom prst="rect">
          <a:avLst/>
        </a:prstGeom>
        <a:solidFill>
          <a:srgbClr val="FFFF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819150</xdr:colOff>
      <xdr:row>0</xdr:row>
      <xdr:rowOff>180975</xdr:rowOff>
    </xdr:from>
    <xdr:to>
      <xdr:col>25</xdr:col>
      <xdr:colOff>628650</xdr:colOff>
      <xdr:row>2</xdr:row>
      <xdr:rowOff>28575</xdr:rowOff>
    </xdr:to>
    <xdr:sp macro="[0]!期間">
      <xdr:nvSpPr>
        <xdr:cNvPr id="2" name="正方形/長方形 3"/>
        <xdr:cNvSpPr>
          <a:spLocks/>
        </xdr:cNvSpPr>
      </xdr:nvSpPr>
      <xdr:spPr>
        <a:xfrm>
          <a:off x="22755225" y="180975"/>
          <a:ext cx="638175" cy="266700"/>
        </a:xfrm>
        <a:prstGeom prst="rect">
          <a:avLst/>
        </a:prstGeom>
        <a:solidFill>
          <a:srgbClr val="FFFFFF"/>
        </a:solid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0</xdr:row>
      <xdr:rowOff>28575</xdr:rowOff>
    </xdr:from>
    <xdr:to>
      <xdr:col>16</xdr:col>
      <xdr:colOff>476250</xdr:colOff>
      <xdr:row>2</xdr:row>
      <xdr:rowOff>28575</xdr:rowOff>
    </xdr:to>
    <xdr:sp macro="[0]!テキストボックス出現">
      <xdr:nvSpPr>
        <xdr:cNvPr id="3" name="テキスト ボックス 5"/>
        <xdr:cNvSpPr txBox="1">
          <a:spLocks noChangeArrowheads="1"/>
        </xdr:cNvSpPr>
      </xdr:nvSpPr>
      <xdr:spPr>
        <a:xfrm>
          <a:off x="15059025" y="28575"/>
          <a:ext cx="1123950" cy="419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rPr>
            <a:t>コメント文の表示</a:t>
          </a:r>
        </a:p>
      </xdr:txBody>
    </xdr:sp>
    <xdr:clientData/>
  </xdr:twoCellAnchor>
  <xdr:twoCellAnchor>
    <xdr:from>
      <xdr:col>69</xdr:col>
      <xdr:colOff>504825</xdr:colOff>
      <xdr:row>0</xdr:row>
      <xdr:rowOff>76200</xdr:rowOff>
    </xdr:from>
    <xdr:to>
      <xdr:col>70</xdr:col>
      <xdr:colOff>47625</xdr:colOff>
      <xdr:row>1</xdr:row>
      <xdr:rowOff>47625</xdr:rowOff>
    </xdr:to>
    <xdr:sp>
      <xdr:nvSpPr>
        <xdr:cNvPr id="4" name="kane"/>
        <xdr:cNvSpPr txBox="1">
          <a:spLocks noChangeArrowheads="1"/>
        </xdr:cNvSpPr>
      </xdr:nvSpPr>
      <xdr:spPr>
        <a:xfrm>
          <a:off x="52578000" y="76200"/>
          <a:ext cx="209550" cy="180975"/>
        </a:xfrm>
        <a:prstGeom prst="rect">
          <a:avLst/>
        </a:prstGeom>
        <a:solidFill>
          <a:srgbClr val="DEEBF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ご利用ありがとうございます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FF0000"/>
              </a:solidFill>
              <a:latin typeface="游ゴシック"/>
              <a:ea typeface="游ゴシック"/>
              <a:cs typeface="游ゴシック"/>
            </a:rPr>
            <a:t>最初に、このコメント文を消してから</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游ゴシック"/>
              <a:ea typeface="游ゴシック"/>
              <a:cs typeface="游ゴシック"/>
            </a:rPr>
            <a:t>左上の「開始ボタン」をクリックしてみて下さい</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もし、何も変化がなければ、右上の赤い文字をお読みください</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その後で、ゆっくり右上の</a:t>
          </a:r>
          <a:r>
            <a:rPr lang="en-US" cap="none" sz="1100" b="0" i="0" u="none" baseline="0">
              <a:solidFill>
                <a:srgbClr val="008000"/>
              </a:solidFill>
              <a:latin typeface="游ゴシック"/>
              <a:ea typeface="游ゴシック"/>
              <a:cs typeface="游ゴシック"/>
            </a:rPr>
            <a:t>緑の「説明書」「例文の追加」「期限延長」</a:t>
          </a:r>
          <a:r>
            <a:rPr lang="en-US" cap="none" sz="1100" b="0" i="0" u="none" baseline="0">
              <a:solidFill>
                <a:srgbClr val="000000"/>
              </a:solidFill>
              <a:latin typeface="游ゴシック"/>
              <a:ea typeface="游ゴシック"/>
              <a:cs typeface="游ゴシック"/>
            </a:rPr>
            <a:t>をクリックしてお読み下さい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このコメント文は、ここをクリックすると消すことができます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（もし、消えなければマクロが作動していません、右上の赤い文字をお読みください）</a:t>
          </a:r>
        </a:p>
      </xdr:txBody>
    </xdr:sp>
    <xdr:clientData/>
  </xdr:twoCellAnchor>
  <xdr:twoCellAnchor>
    <xdr:from>
      <xdr:col>2</xdr:col>
      <xdr:colOff>19050</xdr:colOff>
      <xdr:row>2</xdr:row>
      <xdr:rowOff>200025</xdr:rowOff>
    </xdr:from>
    <xdr:to>
      <xdr:col>2</xdr:col>
      <xdr:colOff>5114925</xdr:colOff>
      <xdr:row>12</xdr:row>
      <xdr:rowOff>0</xdr:rowOff>
    </xdr:to>
    <xdr:sp macro="[0]!mainpro">
      <xdr:nvSpPr>
        <xdr:cNvPr id="5" name="kari"/>
        <xdr:cNvSpPr txBox="1">
          <a:spLocks noChangeArrowheads="1"/>
        </xdr:cNvSpPr>
      </xdr:nvSpPr>
      <xdr:spPr>
        <a:xfrm>
          <a:off x="1800225" y="619125"/>
          <a:ext cx="5095875" cy="3152775"/>
        </a:xfrm>
        <a:prstGeom prst="rect">
          <a:avLst/>
        </a:prstGeom>
        <a:solidFill>
          <a:srgbClr val="DEEBF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ご利用ありがとうございます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FF0000"/>
              </a:solidFill>
              <a:latin typeface="游ゴシック"/>
              <a:ea typeface="游ゴシック"/>
              <a:cs typeface="游ゴシック"/>
            </a:rPr>
            <a:t>最初に、このコメント文を消してから</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游ゴシック"/>
              <a:ea typeface="游ゴシック"/>
              <a:cs typeface="游ゴシック"/>
            </a:rPr>
            <a:t>左上の「開始ボタン」をクリックしてみて下さい</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もし、何も変化がなければ、右上の赤い文字をお読みください</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その後で、ゆっくり右上の</a:t>
          </a:r>
          <a:r>
            <a:rPr lang="en-US" cap="none" sz="1100" b="0" i="0" u="none" baseline="0">
              <a:solidFill>
                <a:srgbClr val="008000"/>
              </a:solidFill>
              <a:latin typeface="游ゴシック"/>
              <a:ea typeface="游ゴシック"/>
              <a:cs typeface="游ゴシック"/>
            </a:rPr>
            <a:t>緑の「説明書」「例文の追加」「期限延長」</a:t>
          </a:r>
          <a:r>
            <a:rPr lang="en-US" cap="none" sz="1100" b="0" i="0" u="none" baseline="0">
              <a:solidFill>
                <a:srgbClr val="000000"/>
              </a:solidFill>
              <a:latin typeface="游ゴシック"/>
              <a:ea typeface="游ゴシック"/>
              <a:cs typeface="游ゴシック"/>
            </a:rPr>
            <a:t>をクリックしてお読み下さい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このコメント文は、ここをクリックすると消すことができます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（もし、消えなければマクロが作動していません、右上の赤い文字をお読みください）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39;&#12539;&#31169;\&#65290;&#65290;&#65290;&#65290;&#38283;&#30330;&#36884;&#20013;\&#25152;&#35211;&#25991;\&#12518;&#12540;&#12470;&#12540;&#12501;&#12457;&#12540;&#12512;&#12394;&#12375;&#24467;&#26469;&#24418;&#24335;\&#26032;&#12375;&#12356;&#12501;&#12457;&#12523;&#12480;&#12540;\&#12539;&#12539;&#31169;\&#65290;&#65290;&#65290;&#65290;&#65290;&#30330;&#36865;&#29992;\&#65290;&#65290;&#65290;&#65290;&#38283;&#30330;&#36884;&#20013;\&#25152;&#35211;&#25991;\Users\k-mam\Desktop\&#34907;\&#12487;&#12473;&#12463;&#12488;&#12483;&#12503;&#12398;&#12496;&#12483;&#12463;&#12450;&#12484;&#12503;\&#20363;&#25991;&#65315;&#65316;&#21270;\&#25152;&#35211;&#29992;\&#25152;&#35211;&#12289;&#25480;&#26989;&#12398;&#22823;&#20803;\Syoken\&#35519;&#26619;&#26360;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書N1"/>
    </sheetNames>
    <definedNames>
      <definedName name="出FO"/>
      <definedName name="出席O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k-mamoru@mtg.biglobe.ne.jp" TargetMode="External" /><Relationship Id="rId2" Type="http://schemas.openxmlformats.org/officeDocument/2006/relationships/hyperlink" Target="http://www2s.biglobe.ne.jp/~k-mamoru/" TargetMode="External" /><Relationship Id="rId3" Type="http://schemas.openxmlformats.org/officeDocument/2006/relationships/vmlDrawing" Target="../drawings/vmlDrawing5.vml" /><Relationship Id="rId4" Type="http://schemas.openxmlformats.org/officeDocument/2006/relationships/drawing" Target="../drawings/drawing8.xml" /><Relationship Id="rId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G14"/>
  <sheetViews>
    <sheetView zoomScalePageLayoutView="0" workbookViewId="0" topLeftCell="DA1">
      <selection activeCell="DE12" sqref="DE12"/>
    </sheetView>
  </sheetViews>
  <sheetFormatPr defaultColWidth="9.00390625" defaultRowHeight="13.5"/>
  <cols>
    <col min="1" max="1" width="6.625" style="1" hidden="1" customWidth="1"/>
    <col min="2" max="2" width="13.125" style="1" hidden="1" customWidth="1"/>
    <col min="3" max="3" width="24.625" style="1" hidden="1" customWidth="1"/>
    <col min="4" max="4" width="8.875" style="1" hidden="1" customWidth="1"/>
    <col min="5" max="5" width="7.875" style="1" hidden="1" customWidth="1"/>
    <col min="6" max="39" width="8.75390625" style="1" hidden="1" customWidth="1"/>
    <col min="40" max="104" width="0" style="0" hidden="1" customWidth="1"/>
  </cols>
  <sheetData>
    <row r="1" ht="12.75">
      <c r="A1" s="13"/>
    </row>
    <row r="2" spans="1:7" ht="12.75">
      <c r="A2" s="4"/>
      <c r="G2" s="4"/>
    </row>
    <row r="3" ht="12.75">
      <c r="A3" s="13" t="s">
        <v>2133</v>
      </c>
    </row>
    <row r="4" ht="12.75">
      <c r="A4" s="1">
        <f ca="1">IF(COLUMN(INDIRECT(A3))&lt;2,2,COLUMN(INDIRECT(A3)))</f>
        <v>3</v>
      </c>
    </row>
    <row r="5" ht="12.75">
      <c r="A5" s="1">
        <f ca="1">ROW(INDIRECT(A3))</f>
        <v>10</v>
      </c>
    </row>
    <row r="6" spans="1:4" ht="12.75">
      <c r="A6" s="1" t="s">
        <v>843</v>
      </c>
      <c r="B6" s="1" t="str">
        <f>ADDRESS(A5,A4-1)</f>
        <v>$B$10</v>
      </c>
      <c r="D6" s="4"/>
    </row>
    <row r="7" ht="12.75">
      <c r="B7" s="20" t="s">
        <v>2134</v>
      </c>
    </row>
    <row r="8" spans="1:2" ht="12.75">
      <c r="A8" s="1" t="s">
        <v>844</v>
      </c>
      <c r="B8" s="1" t="str">
        <f>ADDRESS(A5+1,A4)</f>
        <v>$C$11</v>
      </c>
    </row>
    <row r="9" ht="12.75">
      <c r="F9" s="1">
        <v>1</v>
      </c>
    </row>
    <row r="10" spans="1:3" ht="12.75">
      <c r="A10" s="14" t="s">
        <v>845</v>
      </c>
      <c r="B10" s="14" t="b">
        <v>1</v>
      </c>
      <c r="C10" s="15"/>
    </row>
    <row r="11" spans="1:3" ht="12.75">
      <c r="A11" s="14" t="s">
        <v>846</v>
      </c>
      <c r="B11" s="14">
        <v>50</v>
      </c>
      <c r="C11" s="14"/>
    </row>
    <row r="12" spans="1:2" ht="12.75">
      <c r="A12" s="1">
        <f>IF(B13+B11-50&lt;1,1,B13+B11-50)</f>
        <v>9</v>
      </c>
      <c r="B12" s="1" t="str">
        <f>ADDRESS(A12,A4)</f>
        <v>$C$9</v>
      </c>
    </row>
    <row r="13" spans="1:2" ht="12.75">
      <c r="A13" s="1" t="s">
        <v>847</v>
      </c>
      <c r="B13" s="1">
        <v>9</v>
      </c>
    </row>
    <row r="14" spans="1:2" ht="12.75">
      <c r="A14" s="1" t="s">
        <v>848</v>
      </c>
      <c r="B14" s="1">
        <v>0</v>
      </c>
    </row>
  </sheetData>
  <sheetProtection password="D418" sheet="1"/>
  <printOptions/>
  <pageMargins left="0.75" right="0.75" top="1" bottom="1" header="0.512" footer="0.512"/>
  <pageSetup orientation="portrait" paperSize="9" r:id="rId2"/>
  <headerFooter alignWithMargins="0">
    <oddHeader>&amp;C&amp;A</oddHeader>
    <oddFooter>&amp;C- &amp;P -</oddFooter>
  </headerFooter>
  <legacyDrawing r:id="rId1"/>
</worksheet>
</file>

<file path=xl/worksheets/sheet10.xml><?xml version="1.0" encoding="utf-8"?>
<worksheet xmlns="http://schemas.openxmlformats.org/spreadsheetml/2006/main" xmlns:r="http://schemas.openxmlformats.org/officeDocument/2006/relationships">
  <sheetPr codeName="Sheet9"/>
  <dimension ref="A1:BP112"/>
  <sheetViews>
    <sheetView zoomScalePageLayoutView="0" workbookViewId="0" topLeftCell="DA9">
      <selection activeCell="DF16" sqref="DF16"/>
    </sheetView>
  </sheetViews>
  <sheetFormatPr defaultColWidth="9.375" defaultRowHeight="13.5"/>
  <cols>
    <col min="1" max="1" width="46.50390625" style="25" hidden="1" customWidth="1"/>
    <col min="2" max="2" width="18.875" style="25" hidden="1" customWidth="1"/>
    <col min="3" max="3" width="22.75390625" style="25" hidden="1" customWidth="1"/>
    <col min="4" max="4" width="17.75390625" style="25" hidden="1" customWidth="1"/>
    <col min="5" max="5" width="15.50390625" style="25" hidden="1" customWidth="1"/>
    <col min="6" max="6" width="15.875" style="25" hidden="1" customWidth="1"/>
    <col min="7" max="7" width="9.375" style="25" hidden="1" customWidth="1"/>
    <col min="8" max="8" width="12.125" style="25" hidden="1" customWidth="1"/>
    <col min="9" max="9" width="9.375" style="25" hidden="1" customWidth="1"/>
    <col min="10" max="10" width="12.50390625" style="25" hidden="1" customWidth="1"/>
    <col min="11" max="11" width="17.375" style="25" hidden="1" customWidth="1"/>
    <col min="12" max="12" width="17.625" style="25" hidden="1" customWidth="1"/>
    <col min="13" max="104" width="9.375" style="25" hidden="1" customWidth="1"/>
    <col min="105" max="122" width="9.375" style="62" customWidth="1"/>
    <col min="123" max="16384" width="9.375" style="25" customWidth="1"/>
  </cols>
  <sheetData>
    <row r="1" spans="2:4" ht="18">
      <c r="B1" s="26"/>
      <c r="D1" s="27"/>
    </row>
    <row r="2" spans="2:4" ht="18">
      <c r="B2" s="28"/>
      <c r="D2" s="27"/>
    </row>
    <row r="3" spans="1:4" ht="18">
      <c r="A3" s="26"/>
      <c r="B3" s="26"/>
      <c r="D3" s="29"/>
    </row>
    <row r="6" ht="18">
      <c r="B6" s="27"/>
    </row>
    <row r="7" ht="18">
      <c r="B7" s="64"/>
    </row>
    <row r="8" spans="2:4" ht="18">
      <c r="B8" s="30"/>
      <c r="D8" s="27"/>
    </row>
    <row r="9" spans="1:4" ht="18">
      <c r="A9" s="26" t="s">
        <v>2079</v>
      </c>
      <c r="B9" s="63" t="str">
        <f>IF(AND(B10="OK",B11="OK"),"OK","NO")</f>
        <v>OK</v>
      </c>
      <c r="C9" s="65"/>
      <c r="D9" s="65"/>
    </row>
    <row r="10" spans="1:4" ht="18">
      <c r="A10" s="26" t="s">
        <v>2077</v>
      </c>
      <c r="B10" s="30" t="s">
        <v>2092</v>
      </c>
      <c r="C10" s="65"/>
      <c r="D10" s="65"/>
    </row>
    <row r="11" spans="1:5" ht="18">
      <c r="A11" s="26" t="s">
        <v>2078</v>
      </c>
      <c r="B11" s="27" t="s">
        <v>2092</v>
      </c>
      <c r="C11" s="65"/>
      <c r="D11" s="65"/>
      <c r="E11" s="27"/>
    </row>
    <row r="12" spans="2:5" ht="18">
      <c r="B12" s="27"/>
      <c r="C12" s="65"/>
      <c r="D12" s="66"/>
      <c r="E12" s="27"/>
    </row>
    <row r="13" spans="2:5" ht="18">
      <c r="B13" s="27"/>
      <c r="C13" s="65"/>
      <c r="D13" s="66"/>
      <c r="E13" s="27"/>
    </row>
    <row r="14" spans="2:4" ht="18">
      <c r="B14" s="27"/>
      <c r="C14" s="65"/>
      <c r="D14" s="66"/>
    </row>
    <row r="15" spans="1:4" ht="18">
      <c r="A15" s="25" t="s">
        <v>2076</v>
      </c>
      <c r="B15" s="27" t="s">
        <v>2075</v>
      </c>
      <c r="C15" s="65"/>
      <c r="D15" s="66"/>
    </row>
    <row r="16" spans="1:4" ht="18">
      <c r="A16" s="25" t="s">
        <v>2130</v>
      </c>
      <c r="B16" s="60" t="b">
        <f>ISERROR(FIND(".",A16))</f>
        <v>0</v>
      </c>
      <c r="D16" s="27"/>
    </row>
    <row r="17" spans="1:4" ht="18">
      <c r="A17" s="25" t="s">
        <v>1005</v>
      </c>
      <c r="B17" s="27">
        <v>45351.74922453704</v>
      </c>
      <c r="C17" s="67" t="str">
        <f>IF(B15="OK","OK",IF(B18&gt;B17,"NO","OK"))</f>
        <v>OK</v>
      </c>
      <c r="D17" s="27"/>
    </row>
    <row r="18" spans="1:4" ht="18">
      <c r="A18" s="25" t="s">
        <v>2074</v>
      </c>
      <c r="B18" s="27">
        <f>MAX(B19:BP19)</f>
        <v>0</v>
      </c>
      <c r="D18" s="27"/>
    </row>
    <row r="19" spans="2:68" ht="18">
      <c r="B19" s="61">
        <f>MAX(B21:B100)</f>
        <v>0</v>
      </c>
      <c r="C19" s="61"/>
      <c r="D19" s="61">
        <f>MAX(D21:D100)</f>
        <v>0</v>
      </c>
      <c r="F19" s="61">
        <f>MAX(F21:F100)</f>
        <v>0</v>
      </c>
      <c r="H19" s="61">
        <f>MAX(H21:H100)</f>
        <v>0</v>
      </c>
      <c r="J19" s="61">
        <f>MAX(J21:J100)</f>
        <v>0</v>
      </c>
      <c r="L19" s="61">
        <f>MAX(L21:L100)</f>
        <v>0</v>
      </c>
      <c r="N19" s="61">
        <f>MAX(N21:N100)</f>
        <v>0</v>
      </c>
      <c r="P19" s="61">
        <f>MAX(P21:P100)</f>
        <v>0</v>
      </c>
      <c r="R19" s="61">
        <f>MAX(R21:R100)</f>
        <v>0</v>
      </c>
      <c r="T19" s="61">
        <f>MAX(T21:T100)</f>
        <v>0</v>
      </c>
      <c r="V19" s="61">
        <f>MAX(V21:V100)</f>
        <v>0</v>
      </c>
      <c r="X19" s="61">
        <f>MAX(X21:X100)</f>
        <v>0</v>
      </c>
      <c r="Z19" s="61">
        <f>MAX(Z21:Z100)</f>
        <v>0</v>
      </c>
      <c r="AB19" s="61">
        <f>MAX(AB21:AB100)</f>
        <v>0</v>
      </c>
      <c r="AD19" s="61">
        <f>MAX(AD21:AD100)</f>
        <v>0</v>
      </c>
      <c r="AF19" s="61">
        <f>MAX(AF21:AF100)</f>
        <v>0</v>
      </c>
      <c r="AH19" s="61">
        <f>MAX(AH21:AH100)</f>
        <v>0</v>
      </c>
      <c r="AJ19" s="61">
        <f>MAX(AJ21:AJ100)</f>
        <v>0</v>
      </c>
      <c r="AL19" s="61">
        <f>MAX(AL21:AL100)</f>
        <v>0</v>
      </c>
      <c r="AN19" s="61">
        <f>MAX(AN21:AN100)</f>
        <v>0</v>
      </c>
      <c r="AP19" s="61">
        <f>MAX(AP21:AP100)</f>
        <v>0</v>
      </c>
      <c r="AR19" s="61">
        <f>MAX(AR21:AR100)</f>
        <v>0</v>
      </c>
      <c r="AT19" s="61">
        <f>MAX(AT21:AT100)</f>
        <v>0</v>
      </c>
      <c r="AV19" s="61">
        <f>MAX(AV21:AV100)</f>
        <v>0</v>
      </c>
      <c r="AX19" s="61">
        <f>MAX(AX21:AX100)</f>
        <v>0</v>
      </c>
      <c r="AZ19" s="61">
        <f>MAX(AZ21:AZ100)</f>
        <v>0</v>
      </c>
      <c r="BB19" s="61">
        <f>MAX(BB21:BB100)</f>
        <v>0</v>
      </c>
      <c r="BD19" s="61">
        <f>MAX(BD21:BD100)</f>
        <v>0</v>
      </c>
      <c r="BF19" s="61">
        <f>MAX(BF21:BF100)</f>
        <v>0</v>
      </c>
      <c r="BH19" s="61">
        <f>MAX(BH21:BH100)</f>
        <v>0</v>
      </c>
      <c r="BJ19" s="61">
        <f>MAX(BJ21:BJ100)</f>
        <v>0</v>
      </c>
      <c r="BL19" s="61">
        <f>MAX(BL21:BL100)</f>
        <v>0</v>
      </c>
      <c r="BN19" s="61">
        <f>MAX(BN21:BN100)</f>
        <v>0</v>
      </c>
      <c r="BP19" s="61">
        <f>MAX(BP21:BP100)</f>
        <v>0</v>
      </c>
    </row>
    <row r="20" spans="2:4" ht="18">
      <c r="B20" s="27"/>
      <c r="D20" s="27"/>
    </row>
    <row r="21" spans="2:26" ht="18">
      <c r="B21" s="27"/>
      <c r="C21" s="27"/>
      <c r="D21" s="27"/>
      <c r="E21" s="27"/>
      <c r="F21" s="27"/>
      <c r="G21" s="27"/>
      <c r="H21" s="27"/>
      <c r="J21" s="27"/>
      <c r="K21" s="27"/>
      <c r="L21" s="27"/>
      <c r="M21" s="27"/>
      <c r="N21" s="27"/>
      <c r="O21" s="27"/>
      <c r="P21" s="27"/>
      <c r="Q21" s="27"/>
      <c r="R21" s="27"/>
      <c r="S21" s="27"/>
      <c r="T21" s="27"/>
      <c r="U21" s="27"/>
      <c r="V21" s="27"/>
      <c r="X21" s="27"/>
      <c r="Z21" s="27"/>
    </row>
    <row r="22" spans="2:26" ht="18">
      <c r="B22" s="27"/>
      <c r="C22" s="27"/>
      <c r="D22" s="27"/>
      <c r="E22" s="27"/>
      <c r="F22" s="27"/>
      <c r="G22" s="27"/>
      <c r="H22" s="27"/>
      <c r="J22" s="27"/>
      <c r="K22" s="27"/>
      <c r="L22" s="27"/>
      <c r="M22" s="27"/>
      <c r="N22" s="27"/>
      <c r="O22" s="27"/>
      <c r="P22" s="27"/>
      <c r="Q22" s="27"/>
      <c r="R22" s="27"/>
      <c r="S22" s="27"/>
      <c r="T22" s="27"/>
      <c r="U22" s="27"/>
      <c r="V22" s="27"/>
      <c r="X22" s="27"/>
      <c r="Z22" s="27"/>
    </row>
    <row r="23" spans="2:26" ht="18">
      <c r="B23" s="27"/>
      <c r="D23" s="27"/>
      <c r="E23" s="27"/>
      <c r="F23" s="27"/>
      <c r="G23" s="27"/>
      <c r="H23" s="27"/>
      <c r="J23" s="27"/>
      <c r="K23" s="27"/>
      <c r="L23" s="27"/>
      <c r="M23" s="27"/>
      <c r="N23" s="27"/>
      <c r="P23" s="27"/>
      <c r="Q23" s="27"/>
      <c r="R23" s="27"/>
      <c r="S23" s="27"/>
      <c r="T23" s="27"/>
      <c r="U23" s="27"/>
      <c r="V23" s="27"/>
      <c r="X23" s="27"/>
      <c r="Z23" s="27"/>
    </row>
    <row r="24" spans="2:26" ht="18">
      <c r="B24" s="27"/>
      <c r="D24" s="27"/>
      <c r="E24" s="27"/>
      <c r="F24" s="27"/>
      <c r="G24" s="27"/>
      <c r="H24" s="27"/>
      <c r="J24" s="27"/>
      <c r="K24" s="27"/>
      <c r="L24" s="27"/>
      <c r="M24" s="27"/>
      <c r="N24" s="27"/>
      <c r="P24" s="27"/>
      <c r="R24" s="27"/>
      <c r="S24" s="27"/>
      <c r="T24" s="27"/>
      <c r="U24" s="27"/>
      <c r="V24" s="27"/>
      <c r="X24" s="27"/>
      <c r="Z24" s="27"/>
    </row>
    <row r="25" spans="2:26" ht="18">
      <c r="B25" s="27"/>
      <c r="D25" s="27"/>
      <c r="E25" s="27"/>
      <c r="F25" s="27"/>
      <c r="G25" s="27"/>
      <c r="H25" s="27"/>
      <c r="J25" s="27"/>
      <c r="K25" s="27"/>
      <c r="L25" s="27"/>
      <c r="M25" s="27"/>
      <c r="N25" s="27"/>
      <c r="P25" s="27"/>
      <c r="R25" s="27"/>
      <c r="S25" s="27"/>
      <c r="T25" s="27"/>
      <c r="U25" s="27"/>
      <c r="V25" s="27"/>
      <c r="X25" s="27"/>
      <c r="Z25" s="27"/>
    </row>
    <row r="26" spans="2:26" ht="18">
      <c r="B26" s="27"/>
      <c r="D26" s="27"/>
      <c r="E26" s="27"/>
      <c r="F26" s="27"/>
      <c r="G26" s="27"/>
      <c r="H26" s="27"/>
      <c r="J26" s="27"/>
      <c r="L26" s="27"/>
      <c r="M26" s="27"/>
      <c r="N26" s="27"/>
      <c r="P26" s="27"/>
      <c r="R26" s="27"/>
      <c r="S26" s="27"/>
      <c r="T26" s="27"/>
      <c r="U26" s="27"/>
      <c r="V26" s="27"/>
      <c r="X26" s="27"/>
      <c r="Z26" s="27"/>
    </row>
    <row r="27" spans="2:26" ht="18">
      <c r="B27" s="27"/>
      <c r="D27" s="27"/>
      <c r="E27" s="27"/>
      <c r="F27" s="27"/>
      <c r="G27" s="27"/>
      <c r="H27" s="27"/>
      <c r="J27" s="27"/>
      <c r="L27" s="27"/>
      <c r="M27" s="27"/>
      <c r="N27" s="27"/>
      <c r="P27" s="27"/>
      <c r="R27" s="27"/>
      <c r="S27" s="27"/>
      <c r="T27" s="27"/>
      <c r="U27" s="27"/>
      <c r="V27" s="27"/>
      <c r="X27" s="27"/>
      <c r="Z27" s="27"/>
    </row>
    <row r="28" spans="2:26" ht="18">
      <c r="B28" s="27"/>
      <c r="D28" s="27"/>
      <c r="E28" s="27"/>
      <c r="F28" s="27"/>
      <c r="G28" s="27"/>
      <c r="H28" s="27"/>
      <c r="J28" s="27"/>
      <c r="L28" s="27"/>
      <c r="M28" s="27"/>
      <c r="N28" s="27"/>
      <c r="P28" s="27"/>
      <c r="R28" s="27"/>
      <c r="S28" s="27"/>
      <c r="T28" s="27"/>
      <c r="V28" s="27"/>
      <c r="X28" s="27"/>
      <c r="Z28" s="27"/>
    </row>
    <row r="29" spans="2:26" ht="18">
      <c r="B29" s="27"/>
      <c r="D29" s="27"/>
      <c r="E29" s="27"/>
      <c r="F29" s="27"/>
      <c r="G29" s="27"/>
      <c r="H29" s="27"/>
      <c r="J29" s="27"/>
      <c r="L29" s="27"/>
      <c r="M29" s="27"/>
      <c r="N29" s="27"/>
      <c r="P29" s="27"/>
      <c r="R29" s="27"/>
      <c r="S29" s="27"/>
      <c r="T29" s="27"/>
      <c r="V29" s="27"/>
      <c r="X29" s="27"/>
      <c r="Z29" s="27"/>
    </row>
    <row r="30" spans="2:26" ht="18">
      <c r="B30" s="27"/>
      <c r="D30" s="27"/>
      <c r="E30" s="27"/>
      <c r="F30" s="27"/>
      <c r="G30" s="27"/>
      <c r="H30" s="27"/>
      <c r="J30" s="27"/>
      <c r="L30" s="27"/>
      <c r="M30" s="27"/>
      <c r="N30" s="27"/>
      <c r="P30" s="27"/>
      <c r="R30" s="27"/>
      <c r="S30" s="27"/>
      <c r="T30" s="27"/>
      <c r="V30" s="27"/>
      <c r="X30" s="27"/>
      <c r="Z30" s="27"/>
    </row>
    <row r="31" spans="2:26" ht="18">
      <c r="B31" s="27"/>
      <c r="D31" s="27"/>
      <c r="E31" s="27"/>
      <c r="F31" s="27"/>
      <c r="G31" s="27"/>
      <c r="H31" s="27"/>
      <c r="J31" s="27"/>
      <c r="L31" s="27"/>
      <c r="M31" s="27"/>
      <c r="N31" s="27"/>
      <c r="P31" s="27"/>
      <c r="R31" s="27"/>
      <c r="S31" s="27"/>
      <c r="T31" s="27"/>
      <c r="V31" s="27"/>
      <c r="X31" s="27"/>
      <c r="Z31" s="27"/>
    </row>
    <row r="32" spans="2:26" ht="18">
      <c r="B32" s="27"/>
      <c r="D32" s="27"/>
      <c r="E32" s="27"/>
      <c r="F32" s="27"/>
      <c r="G32" s="27"/>
      <c r="H32" s="27"/>
      <c r="J32" s="27"/>
      <c r="L32" s="27"/>
      <c r="M32" s="27"/>
      <c r="N32" s="27"/>
      <c r="P32" s="27"/>
      <c r="R32" s="27"/>
      <c r="S32" s="27"/>
      <c r="T32" s="27"/>
      <c r="V32" s="27"/>
      <c r="X32" s="27"/>
      <c r="Z32" s="27"/>
    </row>
    <row r="33" spans="2:26" ht="18">
      <c r="B33" s="27"/>
      <c r="D33" s="27"/>
      <c r="E33" s="27"/>
      <c r="F33" s="27"/>
      <c r="G33" s="27"/>
      <c r="H33" s="27"/>
      <c r="J33" s="27"/>
      <c r="L33" s="27"/>
      <c r="M33" s="27"/>
      <c r="N33" s="27"/>
      <c r="P33" s="27"/>
      <c r="R33" s="27"/>
      <c r="S33" s="27"/>
      <c r="T33" s="27"/>
      <c r="V33" s="27"/>
      <c r="X33" s="27"/>
      <c r="Z33" s="27"/>
    </row>
    <row r="34" spans="2:24" ht="18">
      <c r="B34" s="27"/>
      <c r="D34" s="27"/>
      <c r="E34" s="27"/>
      <c r="F34" s="27"/>
      <c r="G34" s="27"/>
      <c r="H34" s="27"/>
      <c r="J34" s="27"/>
      <c r="L34" s="27"/>
      <c r="M34" s="27"/>
      <c r="N34" s="27"/>
      <c r="P34" s="27"/>
      <c r="R34" s="27"/>
      <c r="S34" s="27"/>
      <c r="T34" s="27"/>
      <c r="V34" s="27"/>
      <c r="X34" s="27"/>
    </row>
    <row r="35" spans="2:24" ht="18">
      <c r="B35" s="27"/>
      <c r="D35" s="27"/>
      <c r="E35" s="27"/>
      <c r="F35" s="27"/>
      <c r="G35" s="27"/>
      <c r="H35" s="27"/>
      <c r="J35" s="27"/>
      <c r="L35" s="27"/>
      <c r="M35" s="27"/>
      <c r="N35" s="27"/>
      <c r="P35" s="27"/>
      <c r="R35" s="27"/>
      <c r="S35" s="27"/>
      <c r="T35" s="27"/>
      <c r="V35" s="27"/>
      <c r="X35" s="27"/>
    </row>
    <row r="36" spans="2:24" ht="18">
      <c r="B36" s="27"/>
      <c r="D36" s="27"/>
      <c r="E36" s="27"/>
      <c r="F36" s="27"/>
      <c r="G36" s="27"/>
      <c r="H36" s="27"/>
      <c r="J36" s="27"/>
      <c r="L36" s="27"/>
      <c r="M36" s="27"/>
      <c r="N36" s="27"/>
      <c r="P36" s="27"/>
      <c r="R36" s="27"/>
      <c r="S36" s="27"/>
      <c r="T36" s="27"/>
      <c r="V36" s="27"/>
      <c r="X36" s="27"/>
    </row>
    <row r="37" spans="2:24" ht="18">
      <c r="B37" s="27"/>
      <c r="D37" s="27"/>
      <c r="E37" s="27"/>
      <c r="F37" s="27"/>
      <c r="G37" s="27"/>
      <c r="H37" s="27"/>
      <c r="J37" s="27"/>
      <c r="L37" s="27"/>
      <c r="M37" s="27"/>
      <c r="N37" s="27"/>
      <c r="P37" s="27"/>
      <c r="R37" s="27"/>
      <c r="S37" s="27"/>
      <c r="T37" s="27"/>
      <c r="V37" s="27"/>
      <c r="X37" s="27"/>
    </row>
    <row r="38" spans="2:24" ht="18">
      <c r="B38" s="27"/>
      <c r="D38" s="27"/>
      <c r="E38" s="27"/>
      <c r="F38" s="27"/>
      <c r="G38" s="27"/>
      <c r="H38" s="27"/>
      <c r="J38" s="27"/>
      <c r="L38" s="27"/>
      <c r="M38" s="27"/>
      <c r="N38" s="27"/>
      <c r="P38" s="27"/>
      <c r="R38" s="27"/>
      <c r="S38" s="27"/>
      <c r="T38" s="27"/>
      <c r="V38" s="27"/>
      <c r="X38" s="27"/>
    </row>
    <row r="39" spans="2:24" ht="18">
      <c r="B39" s="27"/>
      <c r="D39" s="27"/>
      <c r="E39" s="27"/>
      <c r="F39" s="27"/>
      <c r="G39" s="27"/>
      <c r="H39" s="27"/>
      <c r="J39" s="27"/>
      <c r="L39" s="27"/>
      <c r="M39" s="27"/>
      <c r="N39" s="27"/>
      <c r="P39" s="27"/>
      <c r="R39" s="27"/>
      <c r="S39" s="27"/>
      <c r="T39" s="27"/>
      <c r="V39" s="27"/>
      <c r="X39" s="27"/>
    </row>
    <row r="40" spans="2:24" ht="18">
      <c r="B40" s="27"/>
      <c r="D40" s="27"/>
      <c r="E40" s="27"/>
      <c r="F40" s="27"/>
      <c r="G40" s="27"/>
      <c r="H40" s="27"/>
      <c r="J40" s="27"/>
      <c r="L40" s="27"/>
      <c r="M40" s="27"/>
      <c r="N40" s="27"/>
      <c r="P40" s="27"/>
      <c r="R40" s="27"/>
      <c r="S40" s="27"/>
      <c r="T40" s="27"/>
      <c r="V40" s="27"/>
      <c r="X40" s="27"/>
    </row>
    <row r="41" spans="2:24" ht="18">
      <c r="B41" s="27"/>
      <c r="D41" s="27"/>
      <c r="E41" s="27"/>
      <c r="F41" s="27"/>
      <c r="H41" s="27"/>
      <c r="J41" s="27"/>
      <c r="L41" s="27"/>
      <c r="M41" s="27"/>
      <c r="N41" s="27"/>
      <c r="P41" s="27"/>
      <c r="R41" s="27"/>
      <c r="S41" s="27"/>
      <c r="T41" s="27"/>
      <c r="V41" s="27"/>
      <c r="X41" s="27"/>
    </row>
    <row r="42" spans="2:24" ht="18">
      <c r="B42" s="27"/>
      <c r="D42" s="27"/>
      <c r="E42" s="27"/>
      <c r="F42" s="27"/>
      <c r="H42" s="27"/>
      <c r="J42" s="27"/>
      <c r="L42" s="27"/>
      <c r="M42" s="27"/>
      <c r="N42" s="27"/>
      <c r="P42" s="27"/>
      <c r="R42" s="27"/>
      <c r="S42" s="27"/>
      <c r="T42" s="27"/>
      <c r="V42" s="27"/>
      <c r="X42" s="27"/>
    </row>
    <row r="43" spans="2:24" ht="18">
      <c r="B43" s="27"/>
      <c r="D43" s="27"/>
      <c r="E43" s="27"/>
      <c r="F43" s="27"/>
      <c r="H43" s="27"/>
      <c r="J43" s="27"/>
      <c r="L43" s="27"/>
      <c r="M43" s="27"/>
      <c r="N43" s="27"/>
      <c r="P43" s="27"/>
      <c r="R43" s="27"/>
      <c r="S43" s="27"/>
      <c r="T43" s="27"/>
      <c r="V43" s="27"/>
      <c r="X43" s="27"/>
    </row>
    <row r="44" spans="2:24" ht="18">
      <c r="B44" s="27"/>
      <c r="D44" s="27"/>
      <c r="E44" s="27"/>
      <c r="F44" s="27"/>
      <c r="H44" s="27"/>
      <c r="J44" s="27"/>
      <c r="L44" s="27"/>
      <c r="M44" s="27"/>
      <c r="N44" s="27"/>
      <c r="P44" s="27"/>
      <c r="R44" s="27"/>
      <c r="S44" s="27"/>
      <c r="T44" s="27"/>
      <c r="V44" s="27"/>
      <c r="X44" s="27"/>
    </row>
    <row r="45" spans="2:24" ht="18">
      <c r="B45" s="27"/>
      <c r="D45" s="27"/>
      <c r="E45" s="27"/>
      <c r="F45" s="27"/>
      <c r="H45" s="27"/>
      <c r="J45" s="27"/>
      <c r="L45" s="27"/>
      <c r="M45" s="27"/>
      <c r="N45" s="27"/>
      <c r="P45" s="27"/>
      <c r="R45" s="27"/>
      <c r="S45" s="27"/>
      <c r="T45" s="27"/>
      <c r="V45" s="27"/>
      <c r="X45" s="27"/>
    </row>
    <row r="46" spans="2:24" ht="18">
      <c r="B46" s="27"/>
      <c r="D46" s="27"/>
      <c r="H46" s="27"/>
      <c r="J46" s="27"/>
      <c r="L46" s="27"/>
      <c r="M46" s="27"/>
      <c r="N46" s="27"/>
      <c r="P46" s="27"/>
      <c r="R46" s="27"/>
      <c r="S46" s="27"/>
      <c r="T46" s="27"/>
      <c r="V46" s="27"/>
      <c r="X46" s="27"/>
    </row>
    <row r="47" spans="2:24" ht="18">
      <c r="B47" s="27"/>
      <c r="D47" s="27"/>
      <c r="H47" s="27"/>
      <c r="J47" s="27"/>
      <c r="L47" s="27"/>
      <c r="M47" s="27"/>
      <c r="N47" s="27"/>
      <c r="P47" s="27"/>
      <c r="R47" s="27"/>
      <c r="S47" s="27"/>
      <c r="T47" s="27"/>
      <c r="V47" s="27"/>
      <c r="X47" s="27"/>
    </row>
    <row r="48" spans="2:24" ht="18">
      <c r="B48" s="27"/>
      <c r="D48" s="27"/>
      <c r="H48" s="27"/>
      <c r="J48" s="27"/>
      <c r="L48" s="27"/>
      <c r="M48" s="27"/>
      <c r="N48" s="27"/>
      <c r="P48" s="27"/>
      <c r="R48" s="27"/>
      <c r="S48" s="27"/>
      <c r="T48" s="27"/>
      <c r="V48" s="27"/>
      <c r="X48" s="27"/>
    </row>
    <row r="49" spans="2:24" ht="18">
      <c r="B49" s="27"/>
      <c r="D49" s="27"/>
      <c r="H49" s="27"/>
      <c r="J49" s="27"/>
      <c r="L49" s="27"/>
      <c r="M49" s="27"/>
      <c r="N49" s="27"/>
      <c r="P49" s="27"/>
      <c r="R49" s="27"/>
      <c r="S49" s="27"/>
      <c r="T49" s="27"/>
      <c r="V49" s="27"/>
      <c r="X49" s="27"/>
    </row>
    <row r="50" spans="2:24" ht="18">
      <c r="B50" s="27"/>
      <c r="D50" s="27"/>
      <c r="H50" s="27"/>
      <c r="J50" s="27"/>
      <c r="L50" s="27"/>
      <c r="M50" s="27"/>
      <c r="N50" s="27"/>
      <c r="P50" s="27"/>
      <c r="R50" s="27"/>
      <c r="S50" s="27"/>
      <c r="T50" s="27"/>
      <c r="V50" s="27"/>
      <c r="X50" s="27"/>
    </row>
    <row r="51" spans="2:24" ht="18">
      <c r="B51" s="27"/>
      <c r="D51" s="27"/>
      <c r="H51" s="27"/>
      <c r="J51" s="27"/>
      <c r="L51" s="27"/>
      <c r="N51" s="27"/>
      <c r="P51" s="27"/>
      <c r="R51" s="27"/>
      <c r="T51" s="27"/>
      <c r="V51" s="27"/>
      <c r="X51" s="27"/>
    </row>
    <row r="52" spans="2:24" ht="18">
      <c r="B52" s="27"/>
      <c r="D52" s="27"/>
      <c r="J52" s="27"/>
      <c r="L52" s="27"/>
      <c r="N52" s="27"/>
      <c r="P52" s="27"/>
      <c r="R52" s="27"/>
      <c r="T52" s="27"/>
      <c r="V52" s="27"/>
      <c r="X52" s="27"/>
    </row>
    <row r="53" spans="2:24" ht="18">
      <c r="B53" s="27"/>
      <c r="D53" s="27"/>
      <c r="J53" s="27"/>
      <c r="L53" s="27"/>
      <c r="N53" s="27"/>
      <c r="P53" s="27"/>
      <c r="R53" s="27"/>
      <c r="T53" s="27"/>
      <c r="V53" s="27"/>
      <c r="X53" s="27"/>
    </row>
    <row r="54" spans="2:24" ht="18">
      <c r="B54" s="27"/>
      <c r="D54" s="27"/>
      <c r="J54" s="27"/>
      <c r="L54" s="27"/>
      <c r="N54" s="27"/>
      <c r="P54" s="27"/>
      <c r="R54" s="27"/>
      <c r="T54" s="27"/>
      <c r="V54" s="27"/>
      <c r="X54" s="27"/>
    </row>
    <row r="55" spans="2:24" ht="18">
      <c r="B55" s="27"/>
      <c r="D55" s="27"/>
      <c r="J55" s="27"/>
      <c r="L55" s="27"/>
      <c r="N55" s="27"/>
      <c r="P55" s="27"/>
      <c r="R55" s="27"/>
      <c r="T55" s="27"/>
      <c r="V55" s="27"/>
      <c r="X55" s="27"/>
    </row>
    <row r="56" spans="2:24" ht="18">
      <c r="B56" s="27"/>
      <c r="D56" s="27"/>
      <c r="J56" s="27"/>
      <c r="L56" s="27"/>
      <c r="N56" s="27"/>
      <c r="P56" s="27"/>
      <c r="R56" s="27"/>
      <c r="T56" s="27"/>
      <c r="V56" s="27"/>
      <c r="X56" s="27"/>
    </row>
    <row r="57" spans="2:24" ht="18">
      <c r="B57" s="27"/>
      <c r="D57" s="27"/>
      <c r="J57" s="27"/>
      <c r="L57" s="27"/>
      <c r="N57" s="27"/>
      <c r="P57" s="27"/>
      <c r="R57" s="27"/>
      <c r="T57" s="27"/>
      <c r="V57" s="27"/>
      <c r="X57" s="27"/>
    </row>
    <row r="58" spans="2:24" ht="18">
      <c r="B58" s="27"/>
      <c r="D58" s="27"/>
      <c r="J58" s="27"/>
      <c r="L58" s="27"/>
      <c r="N58" s="27"/>
      <c r="P58" s="27"/>
      <c r="R58" s="27"/>
      <c r="T58" s="27"/>
      <c r="V58" s="27"/>
      <c r="X58" s="27"/>
    </row>
    <row r="59" spans="2:24" ht="18">
      <c r="B59" s="27"/>
      <c r="D59" s="27"/>
      <c r="J59" s="27"/>
      <c r="L59" s="27"/>
      <c r="N59" s="27"/>
      <c r="P59" s="27"/>
      <c r="R59" s="27"/>
      <c r="T59" s="27"/>
      <c r="V59" s="27"/>
      <c r="X59" s="27"/>
    </row>
    <row r="60" spans="2:24" ht="18">
      <c r="B60" s="27"/>
      <c r="D60" s="27"/>
      <c r="J60" s="27"/>
      <c r="L60" s="27"/>
      <c r="N60" s="27"/>
      <c r="P60" s="27"/>
      <c r="R60" s="27"/>
      <c r="T60" s="27"/>
      <c r="V60" s="27"/>
      <c r="X60" s="27"/>
    </row>
    <row r="61" spans="2:24" ht="18">
      <c r="B61" s="27"/>
      <c r="D61" s="27"/>
      <c r="J61" s="27"/>
      <c r="L61" s="27"/>
      <c r="N61" s="27"/>
      <c r="P61" s="27"/>
      <c r="R61" s="27"/>
      <c r="T61" s="27"/>
      <c r="V61" s="27"/>
      <c r="X61" s="27"/>
    </row>
    <row r="62" spans="2:24" ht="18">
      <c r="B62" s="27"/>
      <c r="D62" s="27"/>
      <c r="J62" s="27"/>
      <c r="L62" s="27"/>
      <c r="N62" s="27"/>
      <c r="P62" s="27"/>
      <c r="R62" s="27"/>
      <c r="T62" s="27"/>
      <c r="V62" s="27"/>
      <c r="X62" s="27"/>
    </row>
    <row r="63" spans="2:24" ht="18">
      <c r="B63" s="27"/>
      <c r="D63" s="27"/>
      <c r="J63" s="27"/>
      <c r="L63" s="27"/>
      <c r="N63" s="27"/>
      <c r="P63" s="27"/>
      <c r="R63" s="27"/>
      <c r="T63" s="27"/>
      <c r="V63" s="27"/>
      <c r="X63" s="27"/>
    </row>
    <row r="64" spans="2:24" ht="18">
      <c r="B64" s="27"/>
      <c r="D64" s="27"/>
      <c r="J64" s="27"/>
      <c r="L64" s="27"/>
      <c r="N64" s="27"/>
      <c r="P64" s="27"/>
      <c r="R64" s="27"/>
      <c r="T64" s="27"/>
      <c r="V64" s="27"/>
      <c r="X64" s="27"/>
    </row>
    <row r="65" spans="2:24" ht="18">
      <c r="B65" s="27"/>
      <c r="D65" s="27"/>
      <c r="J65" s="27"/>
      <c r="L65" s="27"/>
      <c r="N65" s="27"/>
      <c r="P65" s="27"/>
      <c r="R65" s="27"/>
      <c r="T65" s="27"/>
      <c r="V65" s="27"/>
      <c r="X65" s="27"/>
    </row>
    <row r="66" spans="2:24" ht="18">
      <c r="B66" s="27"/>
      <c r="D66" s="27"/>
      <c r="J66" s="27"/>
      <c r="L66" s="27"/>
      <c r="N66" s="27"/>
      <c r="P66" s="27"/>
      <c r="R66" s="27"/>
      <c r="T66" s="27"/>
      <c r="V66" s="27"/>
      <c r="X66" s="27"/>
    </row>
    <row r="67" spans="2:24" ht="18">
      <c r="B67" s="27"/>
      <c r="D67" s="27"/>
      <c r="J67" s="27"/>
      <c r="L67" s="27"/>
      <c r="N67" s="27"/>
      <c r="P67" s="27"/>
      <c r="R67" s="27"/>
      <c r="T67" s="27"/>
      <c r="V67" s="27"/>
      <c r="X67" s="27"/>
    </row>
    <row r="68" spans="4:24" ht="18">
      <c r="D68" s="27"/>
      <c r="J68" s="27"/>
      <c r="L68" s="27"/>
      <c r="N68" s="27"/>
      <c r="P68" s="27"/>
      <c r="R68" s="27"/>
      <c r="T68" s="27"/>
      <c r="V68" s="27"/>
      <c r="X68" s="27"/>
    </row>
    <row r="69" spans="4:24" ht="18">
      <c r="D69" s="27"/>
      <c r="J69" s="27"/>
      <c r="L69" s="27"/>
      <c r="N69" s="27"/>
      <c r="P69" s="27"/>
      <c r="R69" s="27"/>
      <c r="T69" s="27"/>
      <c r="V69" s="27"/>
      <c r="X69" s="27"/>
    </row>
    <row r="70" spans="4:24" ht="18">
      <c r="D70" s="27"/>
      <c r="J70" s="27"/>
      <c r="L70" s="27"/>
      <c r="N70" s="27"/>
      <c r="P70" s="27"/>
      <c r="R70" s="27"/>
      <c r="T70" s="27"/>
      <c r="V70" s="27"/>
      <c r="X70" s="27"/>
    </row>
    <row r="71" spans="4:24" ht="18">
      <c r="D71" s="27"/>
      <c r="J71" s="27"/>
      <c r="N71" s="27"/>
      <c r="P71" s="27"/>
      <c r="R71" s="27"/>
      <c r="T71" s="27"/>
      <c r="V71" s="27"/>
      <c r="X71" s="27"/>
    </row>
    <row r="72" spans="4:24" ht="18">
      <c r="D72" s="27"/>
      <c r="J72" s="27"/>
      <c r="N72" s="27"/>
      <c r="P72" s="27"/>
      <c r="R72" s="27"/>
      <c r="T72" s="27"/>
      <c r="V72" s="27"/>
      <c r="X72" s="27"/>
    </row>
    <row r="73" spans="4:24" ht="18">
      <c r="D73" s="27"/>
      <c r="J73" s="27"/>
      <c r="N73" s="27"/>
      <c r="P73" s="27"/>
      <c r="R73" s="27"/>
      <c r="T73" s="27"/>
      <c r="V73" s="27"/>
      <c r="X73" s="27"/>
    </row>
    <row r="74" spans="4:24" ht="18">
      <c r="D74" s="27"/>
      <c r="J74" s="27"/>
      <c r="N74" s="27"/>
      <c r="P74" s="27"/>
      <c r="R74" s="27"/>
      <c r="T74" s="27"/>
      <c r="V74" s="27"/>
      <c r="X74" s="27"/>
    </row>
    <row r="75" spans="4:24" ht="18">
      <c r="D75" s="27"/>
      <c r="J75" s="27"/>
      <c r="N75" s="27"/>
      <c r="P75" s="27"/>
      <c r="R75" s="27"/>
      <c r="T75" s="27"/>
      <c r="V75" s="27"/>
      <c r="X75" s="27"/>
    </row>
    <row r="76" spans="4:24" ht="18">
      <c r="D76" s="27"/>
      <c r="J76" s="27"/>
      <c r="N76" s="27"/>
      <c r="P76" s="27"/>
      <c r="R76" s="27"/>
      <c r="T76" s="27"/>
      <c r="V76" s="27"/>
      <c r="X76" s="27"/>
    </row>
    <row r="77" spans="4:24" ht="18">
      <c r="D77" s="27"/>
      <c r="J77" s="27"/>
      <c r="N77" s="27"/>
      <c r="P77" s="27"/>
      <c r="R77" s="27"/>
      <c r="T77" s="27"/>
      <c r="V77" s="27"/>
      <c r="X77" s="27"/>
    </row>
    <row r="78" spans="4:24" ht="18">
      <c r="D78" s="27"/>
      <c r="J78" s="27"/>
      <c r="N78" s="27"/>
      <c r="P78" s="27"/>
      <c r="R78" s="27"/>
      <c r="T78" s="27"/>
      <c r="V78" s="27"/>
      <c r="X78" s="27"/>
    </row>
    <row r="79" spans="4:24" ht="18">
      <c r="D79" s="27"/>
      <c r="J79" s="27"/>
      <c r="N79" s="27"/>
      <c r="P79" s="27"/>
      <c r="R79" s="27"/>
      <c r="T79" s="27"/>
      <c r="V79" s="27"/>
      <c r="X79" s="27"/>
    </row>
    <row r="80" spans="4:24" ht="18">
      <c r="D80" s="27"/>
      <c r="J80" s="27"/>
      <c r="N80" s="27"/>
      <c r="P80" s="27"/>
      <c r="R80" s="27"/>
      <c r="T80" s="27"/>
      <c r="V80" s="27"/>
      <c r="X80" s="27"/>
    </row>
    <row r="81" spans="4:24" ht="18">
      <c r="D81" s="27"/>
      <c r="J81" s="27"/>
      <c r="N81" s="27"/>
      <c r="P81" s="27"/>
      <c r="R81" s="27"/>
      <c r="T81" s="27"/>
      <c r="V81" s="27"/>
      <c r="X81" s="27"/>
    </row>
    <row r="82" spans="4:24" ht="18">
      <c r="D82" s="27"/>
      <c r="J82" s="27"/>
      <c r="N82" s="27"/>
      <c r="P82" s="27"/>
      <c r="R82" s="27"/>
      <c r="T82" s="27"/>
      <c r="V82" s="27"/>
      <c r="X82" s="27"/>
    </row>
    <row r="83" spans="4:24" ht="18">
      <c r="D83" s="27"/>
      <c r="J83" s="27"/>
      <c r="N83" s="27"/>
      <c r="P83" s="27"/>
      <c r="R83" s="27"/>
      <c r="T83" s="27"/>
      <c r="V83" s="27"/>
      <c r="X83" s="27"/>
    </row>
    <row r="84" spans="4:24" ht="18">
      <c r="D84" s="27"/>
      <c r="J84" s="27"/>
      <c r="N84" s="27"/>
      <c r="P84" s="27"/>
      <c r="R84" s="27"/>
      <c r="T84" s="27"/>
      <c r="V84" s="27"/>
      <c r="X84" s="27"/>
    </row>
    <row r="85" spans="4:24" ht="18">
      <c r="D85" s="27"/>
      <c r="J85" s="27"/>
      <c r="N85" s="27"/>
      <c r="P85" s="27"/>
      <c r="R85" s="27"/>
      <c r="T85" s="27"/>
      <c r="V85" s="27"/>
      <c r="X85" s="27"/>
    </row>
    <row r="86" spans="4:24" ht="18">
      <c r="D86" s="27"/>
      <c r="J86" s="27"/>
      <c r="N86" s="27"/>
      <c r="P86" s="27"/>
      <c r="R86" s="27"/>
      <c r="T86" s="27"/>
      <c r="V86" s="27"/>
      <c r="X86" s="27"/>
    </row>
    <row r="87" spans="4:24" ht="18">
      <c r="D87" s="27"/>
      <c r="J87" s="27"/>
      <c r="N87" s="27"/>
      <c r="P87" s="27"/>
      <c r="R87" s="27"/>
      <c r="T87" s="27"/>
      <c r="V87" s="27"/>
      <c r="X87" s="27"/>
    </row>
    <row r="88" spans="4:24" ht="18">
      <c r="D88" s="27"/>
      <c r="J88" s="27"/>
      <c r="N88" s="27"/>
      <c r="P88" s="27"/>
      <c r="R88" s="27"/>
      <c r="T88" s="27"/>
      <c r="V88" s="27"/>
      <c r="X88" s="27"/>
    </row>
    <row r="89" spans="4:24" ht="18">
      <c r="D89" s="27"/>
      <c r="J89" s="27"/>
      <c r="N89" s="27"/>
      <c r="P89" s="27"/>
      <c r="R89" s="27"/>
      <c r="T89" s="27"/>
      <c r="V89" s="27"/>
      <c r="X89" s="27"/>
    </row>
    <row r="90" spans="4:24" ht="18">
      <c r="D90" s="27"/>
      <c r="J90" s="27"/>
      <c r="N90" s="27"/>
      <c r="P90" s="27"/>
      <c r="R90" s="27"/>
      <c r="T90" s="27"/>
      <c r="V90" s="27"/>
      <c r="X90" s="27"/>
    </row>
    <row r="91" spans="4:24" ht="18">
      <c r="D91" s="27"/>
      <c r="J91" s="27"/>
      <c r="N91" s="27"/>
      <c r="P91" s="27"/>
      <c r="R91" s="27"/>
      <c r="T91" s="27"/>
      <c r="V91" s="27"/>
      <c r="X91" s="27"/>
    </row>
    <row r="92" spans="4:24" ht="18">
      <c r="D92" s="27"/>
      <c r="J92" s="27"/>
      <c r="N92" s="27"/>
      <c r="P92" s="27"/>
      <c r="R92" s="27"/>
      <c r="T92" s="27"/>
      <c r="V92" s="27"/>
      <c r="X92" s="27"/>
    </row>
    <row r="93" spans="4:24" ht="18">
      <c r="D93" s="27"/>
      <c r="J93" s="27"/>
      <c r="N93" s="27"/>
      <c r="P93" s="27"/>
      <c r="R93" s="27"/>
      <c r="T93" s="27"/>
      <c r="V93" s="27"/>
      <c r="X93" s="27"/>
    </row>
    <row r="94" spans="4:24" ht="18">
      <c r="D94" s="27"/>
      <c r="J94" s="27"/>
      <c r="N94" s="27"/>
      <c r="P94" s="27"/>
      <c r="R94" s="27"/>
      <c r="T94" s="27"/>
      <c r="V94" s="27"/>
      <c r="X94" s="27"/>
    </row>
    <row r="95" spans="4:24" ht="18">
      <c r="D95" s="27"/>
      <c r="J95" s="27"/>
      <c r="N95" s="27"/>
      <c r="P95" s="27"/>
      <c r="R95" s="27"/>
      <c r="T95" s="27"/>
      <c r="V95" s="27"/>
      <c r="X95" s="27"/>
    </row>
    <row r="96" spans="4:24" ht="18">
      <c r="D96" s="27"/>
      <c r="J96" s="27"/>
      <c r="N96" s="27"/>
      <c r="P96" s="27"/>
      <c r="R96" s="27"/>
      <c r="T96" s="27"/>
      <c r="V96" s="27"/>
      <c r="X96" s="27"/>
    </row>
    <row r="97" spans="4:24" ht="18">
      <c r="D97" s="27"/>
      <c r="J97" s="27"/>
      <c r="N97" s="27"/>
      <c r="P97" s="27"/>
      <c r="R97" s="27"/>
      <c r="T97" s="27"/>
      <c r="V97" s="27"/>
      <c r="X97" s="27"/>
    </row>
    <row r="98" spans="4:24" ht="18">
      <c r="D98" s="27"/>
      <c r="J98" s="27"/>
      <c r="N98" s="27"/>
      <c r="P98" s="27"/>
      <c r="R98" s="27"/>
      <c r="T98" s="27"/>
      <c r="V98" s="27"/>
      <c r="X98" s="27"/>
    </row>
    <row r="99" spans="4:24" ht="18">
      <c r="D99" s="27"/>
      <c r="J99" s="27"/>
      <c r="N99" s="27"/>
      <c r="P99" s="27"/>
      <c r="R99" s="27"/>
      <c r="T99" s="27"/>
      <c r="V99" s="27"/>
      <c r="X99" s="27"/>
    </row>
    <row r="100" spans="4:24" ht="18">
      <c r="D100" s="27"/>
      <c r="J100" s="27"/>
      <c r="N100" s="27"/>
      <c r="P100" s="27"/>
      <c r="R100" s="27"/>
      <c r="T100" s="27"/>
      <c r="V100" s="27"/>
      <c r="X100" s="27"/>
    </row>
    <row r="101" ht="18">
      <c r="D101" s="27"/>
    </row>
    <row r="102" ht="18">
      <c r="D102" s="27"/>
    </row>
    <row r="103" ht="18">
      <c r="D103" s="27"/>
    </row>
    <row r="104" ht="18">
      <c r="D104" s="27"/>
    </row>
    <row r="105" ht="18">
      <c r="D105" s="27"/>
    </row>
    <row r="106" ht="18">
      <c r="D106" s="27"/>
    </row>
    <row r="107" ht="18">
      <c r="D107" s="27"/>
    </row>
    <row r="108" ht="18">
      <c r="D108" s="27"/>
    </row>
    <row r="109" ht="18">
      <c r="D109" s="27"/>
    </row>
    <row r="110" ht="18">
      <c r="D110" s="27"/>
    </row>
    <row r="111" ht="18">
      <c r="D111" s="27"/>
    </row>
    <row r="112" ht="18">
      <c r="D112" s="27"/>
    </row>
  </sheetData>
  <sheetProtection password="D418" sheet="1"/>
  <printOptions/>
  <pageMargins left="0.7" right="0.7" top="0.75" bottom="0.75" header="0.3" footer="0.3"/>
  <pageSetup horizontalDpi="360" verticalDpi="36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4"/>
  <dimension ref="A1:AB44"/>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9" sqref="C9"/>
    </sheetView>
  </sheetViews>
  <sheetFormatPr defaultColWidth="9.00390625" defaultRowHeight="13.5"/>
  <cols>
    <col min="1" max="1" width="11.125" style="42" customWidth="1"/>
    <col min="2" max="2" width="12.25390625" style="43" customWidth="1"/>
    <col min="3" max="3" width="70.50390625" style="1" customWidth="1"/>
    <col min="4" max="4" width="4.50390625" style="1" customWidth="1"/>
    <col min="5" max="5" width="12.625" style="54" customWidth="1"/>
    <col min="6" max="6" width="4.125" style="1" customWidth="1"/>
    <col min="7" max="10" width="8.75390625" style="1" customWidth="1"/>
    <col min="11" max="11" width="10.875" style="1" customWidth="1"/>
    <col min="12" max="12" width="7.875" style="1" customWidth="1"/>
    <col min="13" max="13" width="11.625" style="1" customWidth="1"/>
    <col min="14" max="14" width="8.125" style="1" customWidth="1"/>
    <col min="15" max="19" width="8.75390625" style="1" customWidth="1"/>
    <col min="20" max="21" width="14.625" style="1" bestFit="1" customWidth="1"/>
    <col min="22" max="24" width="8.75390625" style="1" customWidth="1"/>
    <col min="25" max="25" width="10.875" style="1" customWidth="1"/>
    <col min="26" max="26" width="8.375" style="1" customWidth="1"/>
    <col min="27" max="16384" width="8.75390625" style="1" customWidth="1"/>
  </cols>
  <sheetData>
    <row r="1" spans="1:26" ht="16.5">
      <c r="A1" s="47"/>
      <c r="B1" s="48"/>
      <c r="C1" s="57" t="s">
        <v>2072</v>
      </c>
      <c r="D1" s="33"/>
      <c r="E1" s="55" t="s">
        <v>998</v>
      </c>
      <c r="F1" s="51"/>
      <c r="G1" s="97" t="s">
        <v>966</v>
      </c>
      <c r="P1" s="12" t="str">
        <f>'例文ｼｰﾄ'!Y1</f>
        <v>Asumipasov</v>
      </c>
      <c r="Y1" s="117">
        <f>'例文ｼｰﾄ'!$AJ1</f>
        <v>45351.748240740744</v>
      </c>
      <c r="Z1" s="118" t="str">
        <f>HOUR('例文ｼｰﾄ'!$AJ1)&amp;"  "&amp;MINUTE('例文ｼｰﾄ'!$AJ1)</f>
        <v>17  57</v>
      </c>
    </row>
    <row r="2" spans="1:28" ht="16.5">
      <c r="A2" s="47"/>
      <c r="B2" s="48"/>
      <c r="C2" s="58" t="s">
        <v>2073</v>
      </c>
      <c r="D2" s="31"/>
      <c r="E2" s="56" t="s">
        <v>965</v>
      </c>
      <c r="F2" s="52"/>
      <c r="G2" s="12" t="s">
        <v>1001</v>
      </c>
      <c r="H2" s="98" t="s">
        <v>1002</v>
      </c>
      <c r="P2" s="12" t="str">
        <f>'例文ｼｰﾄ'!Y2</f>
        <v>Sheet1</v>
      </c>
      <c r="Y2" s="119" t="str">
        <f>HOUR('例文ｼｰﾄ'!$AJ2)&amp;MINUTE('例文ｼｰﾄ'!$AJ2)&amp;DAY('例文ｼｰﾄ'!$AJ2)</f>
        <v>17582</v>
      </c>
      <c r="Z2" s="120">
        <f>'例文ｼｰﾄ'!$AE6</f>
        <v>2</v>
      </c>
      <c r="AB2" s="40"/>
    </row>
    <row r="3" spans="1:26" ht="16.5" thickBot="1">
      <c r="A3" s="49"/>
      <c r="B3" s="50"/>
      <c r="C3" s="53" t="str">
        <f>IF(AND('例文ｼｰﾄ'!$V10="依存",'例文ｼｰﾄ'!$W5="OK",'例文ｼｰﾄ'!$X10="OK"),"　現在正しく設定されています　"&amp;HOUR('例文ｼｰﾄ'!$AJ2)&amp;":"&amp;MINUTE('例文ｼｰﾄ'!$AJ2),(YEAR('例文ｼｰﾄ'!$AJ2)&amp;"年"&amp;MONTH('例文ｼｰﾄ'!$AJ2)&amp;"月"&amp;DAY('例文ｼｰﾄ'!$AJ2)&amp;"日"&amp;HOUR('例文ｼｰﾄ'!$AJ2)&amp;"時"&amp;MINUTE('例文ｼｰﾄ'!$AJ2)&amp;"分")&amp;"　まで正規版で使えます、その後は例文の一部しか表示されません")</f>
        <v>　現在正しく設定されています　17:58</v>
      </c>
      <c r="D3" s="33"/>
      <c r="E3" s="55" t="s">
        <v>2122</v>
      </c>
      <c r="F3" s="51"/>
      <c r="G3" s="12" t="s">
        <v>1003</v>
      </c>
      <c r="H3" s="98" t="s">
        <v>1004</v>
      </c>
      <c r="Y3" s="121">
        <f>'例文ｼｰﾄ'!$AF3</f>
        <v>45351.749236111114</v>
      </c>
      <c r="Z3" s="118">
        <f>'例文ｼｰﾄ'!$AF3</f>
        <v>45351.749236111114</v>
      </c>
    </row>
    <row r="4" spans="1:27" ht="17.25" thickBot="1" thickTop="1">
      <c r="A4" s="45" t="s">
        <v>2029</v>
      </c>
      <c r="B4" s="45" t="s">
        <v>2030</v>
      </c>
      <c r="C4" s="46" t="s">
        <v>2031</v>
      </c>
      <c r="H4" s="12" t="s">
        <v>2027</v>
      </c>
      <c r="L4" s="32"/>
      <c r="N4" s="32"/>
      <c r="P4" s="32"/>
      <c r="Y4" s="120">
        <f>'例文ｼｰﾄ'!AF4</f>
        <v>0</v>
      </c>
      <c r="Z4" s="122">
        <f>'例文ｼｰﾄ'!Z2</f>
        <v>0</v>
      </c>
      <c r="AA4" s="23"/>
    </row>
    <row r="5" spans="1:21" ht="51.75">
      <c r="A5" s="44">
        <v>1</v>
      </c>
      <c r="B5" s="44" t="s">
        <v>2032</v>
      </c>
      <c r="C5" s="41" t="s">
        <v>2033</v>
      </c>
      <c r="G5" s="112"/>
      <c r="K5" s="32"/>
      <c r="L5" s="32"/>
      <c r="M5" s="32"/>
      <c r="N5" s="32"/>
      <c r="O5" s="32"/>
      <c r="P5" s="32"/>
      <c r="T5" s="22"/>
      <c r="U5" s="22"/>
    </row>
    <row r="6" spans="1:21" ht="39">
      <c r="A6" s="44">
        <v>2</v>
      </c>
      <c r="B6" s="44" t="s">
        <v>2034</v>
      </c>
      <c r="C6" s="41" t="s">
        <v>2035</v>
      </c>
      <c r="K6" s="34"/>
      <c r="L6" s="32"/>
      <c r="M6" s="32"/>
      <c r="N6" s="32"/>
      <c r="O6" s="32"/>
      <c r="P6" s="32"/>
      <c r="T6" s="22"/>
      <c r="U6" s="22"/>
    </row>
    <row r="7" spans="1:16" ht="25.5">
      <c r="A7" s="44">
        <v>3</v>
      </c>
      <c r="B7" s="44" t="s">
        <v>2036</v>
      </c>
      <c r="C7" s="41" t="s">
        <v>2115</v>
      </c>
      <c r="K7" s="32"/>
      <c r="L7" s="32"/>
      <c r="M7" s="32"/>
      <c r="N7" s="32"/>
      <c r="O7" s="32"/>
      <c r="P7" s="32"/>
    </row>
    <row r="8" spans="1:16" ht="25.5">
      <c r="A8" s="44">
        <v>4</v>
      </c>
      <c r="B8" s="44" t="s">
        <v>2037</v>
      </c>
      <c r="C8" s="41" t="s">
        <v>2105</v>
      </c>
      <c r="L8" s="32"/>
      <c r="M8" s="32"/>
      <c r="N8" s="32"/>
      <c r="O8" s="32"/>
      <c r="P8" s="32"/>
    </row>
    <row r="9" spans="1:16" ht="39">
      <c r="A9" s="44">
        <v>5</v>
      </c>
      <c r="B9" s="44" t="s">
        <v>2038</v>
      </c>
      <c r="C9" s="41" t="s">
        <v>2135</v>
      </c>
      <c r="K9" s="32"/>
      <c r="L9" s="32"/>
      <c r="M9" s="32"/>
      <c r="N9" s="32"/>
      <c r="O9" s="32"/>
      <c r="P9" s="32"/>
    </row>
    <row r="10" spans="1:16" ht="16.5">
      <c r="A10" s="44">
        <v>6</v>
      </c>
      <c r="B10" s="44" t="s">
        <v>2039</v>
      </c>
      <c r="C10" s="41"/>
      <c r="G10" s="41"/>
      <c r="M10" s="32"/>
      <c r="N10" s="32"/>
      <c r="O10" s="32"/>
      <c r="P10" s="32"/>
    </row>
    <row r="11" spans="1:16" ht="16.5">
      <c r="A11" s="44">
        <v>7</v>
      </c>
      <c r="B11" s="44" t="s">
        <v>2040</v>
      </c>
      <c r="C11" s="41"/>
      <c r="M11" s="32"/>
      <c r="N11" s="32"/>
      <c r="O11" s="32"/>
      <c r="P11" s="32"/>
    </row>
    <row r="12" spans="1:3" ht="16.5">
      <c r="A12" s="44">
        <v>8</v>
      </c>
      <c r="B12" s="44" t="s">
        <v>2041</v>
      </c>
      <c r="C12" s="41"/>
    </row>
    <row r="13" spans="1:3" ht="16.5">
      <c r="A13" s="44">
        <v>9</v>
      </c>
      <c r="B13" s="44" t="s">
        <v>2042</v>
      </c>
      <c r="C13" s="41"/>
    </row>
    <row r="14" spans="1:12" ht="16.5">
      <c r="A14" s="44">
        <v>10</v>
      </c>
      <c r="B14" s="44" t="s">
        <v>2043</v>
      </c>
      <c r="C14" s="41"/>
      <c r="L14" s="12"/>
    </row>
    <row r="15" spans="1:3" ht="16.5">
      <c r="A15" s="44">
        <v>11</v>
      </c>
      <c r="B15" s="44" t="s">
        <v>2044</v>
      </c>
      <c r="C15" s="41"/>
    </row>
    <row r="16" spans="1:3" ht="16.5">
      <c r="A16" s="44">
        <v>12</v>
      </c>
      <c r="B16" s="44" t="s">
        <v>2045</v>
      </c>
      <c r="C16" s="41"/>
    </row>
    <row r="17" spans="1:3" ht="16.5">
      <c r="A17" s="44">
        <v>13</v>
      </c>
      <c r="B17" s="44" t="s">
        <v>2046</v>
      </c>
      <c r="C17" s="41"/>
    </row>
    <row r="18" spans="1:3" ht="16.5">
      <c r="A18" s="44">
        <v>14</v>
      </c>
      <c r="B18" s="44" t="s">
        <v>2047</v>
      </c>
      <c r="C18" s="41"/>
    </row>
    <row r="19" spans="1:3" ht="16.5">
      <c r="A19" s="44">
        <v>15</v>
      </c>
      <c r="B19" s="44" t="s">
        <v>2048</v>
      </c>
      <c r="C19" s="41"/>
    </row>
    <row r="20" spans="1:3" ht="16.5">
      <c r="A20" s="44">
        <v>16</v>
      </c>
      <c r="B20" s="44" t="s">
        <v>2049</v>
      </c>
      <c r="C20" s="41"/>
    </row>
    <row r="21" spans="1:3" ht="16.5">
      <c r="A21" s="44">
        <v>17</v>
      </c>
      <c r="B21" s="44" t="s">
        <v>2050</v>
      </c>
      <c r="C21" s="41"/>
    </row>
    <row r="22" spans="1:3" ht="16.5">
      <c r="A22" s="44">
        <v>18</v>
      </c>
      <c r="B22" s="44" t="s">
        <v>2051</v>
      </c>
      <c r="C22" s="41"/>
    </row>
    <row r="23" spans="1:3" ht="16.5">
      <c r="A23" s="44">
        <v>19</v>
      </c>
      <c r="B23" s="44" t="s">
        <v>2052</v>
      </c>
      <c r="C23" s="41"/>
    </row>
    <row r="24" spans="1:3" ht="16.5">
      <c r="A24" s="44">
        <v>20</v>
      </c>
      <c r="B24" s="44" t="s">
        <v>2053</v>
      </c>
      <c r="C24" s="41"/>
    </row>
    <row r="25" spans="1:3" ht="16.5">
      <c r="A25" s="44">
        <v>21</v>
      </c>
      <c r="B25" s="44" t="s">
        <v>2053</v>
      </c>
      <c r="C25" s="41"/>
    </row>
    <row r="26" spans="1:3" ht="16.5">
      <c r="A26" s="44">
        <v>22</v>
      </c>
      <c r="B26" s="44" t="s">
        <v>2054</v>
      </c>
      <c r="C26" s="41"/>
    </row>
    <row r="27" spans="1:3" ht="16.5">
      <c r="A27" s="44">
        <v>23</v>
      </c>
      <c r="B27" s="44" t="s">
        <v>2055</v>
      </c>
      <c r="C27" s="41"/>
    </row>
    <row r="28" spans="1:3" ht="16.5">
      <c r="A28" s="44">
        <v>24</v>
      </c>
      <c r="B28" s="44" t="s">
        <v>2056</v>
      </c>
      <c r="C28" s="41"/>
    </row>
    <row r="29" spans="1:3" ht="16.5">
      <c r="A29" s="44">
        <v>25</v>
      </c>
      <c r="B29" s="44" t="s">
        <v>2057</v>
      </c>
      <c r="C29" s="41"/>
    </row>
    <row r="30" spans="1:3" ht="16.5">
      <c r="A30" s="44">
        <v>26</v>
      </c>
      <c r="B30" s="44" t="s">
        <v>2058</v>
      </c>
      <c r="C30" s="41"/>
    </row>
    <row r="31" spans="1:3" ht="16.5">
      <c r="A31" s="44">
        <v>27</v>
      </c>
      <c r="B31" s="44" t="s">
        <v>2059</v>
      </c>
      <c r="C31" s="41"/>
    </row>
    <row r="32" spans="1:3" ht="16.5">
      <c r="A32" s="44">
        <v>28</v>
      </c>
      <c r="B32" s="44" t="s">
        <v>2060</v>
      </c>
      <c r="C32" s="41"/>
    </row>
    <row r="33" spans="1:3" ht="16.5">
      <c r="A33" s="44">
        <v>29</v>
      </c>
      <c r="B33" s="44" t="s">
        <v>2061</v>
      </c>
      <c r="C33" s="41"/>
    </row>
    <row r="34" spans="1:3" ht="16.5">
      <c r="A34" s="44">
        <v>30</v>
      </c>
      <c r="B34" s="44" t="s">
        <v>2062</v>
      </c>
      <c r="C34" s="41"/>
    </row>
    <row r="35" spans="1:3" ht="16.5">
      <c r="A35" s="44">
        <v>31</v>
      </c>
      <c r="B35" s="44" t="s">
        <v>2062</v>
      </c>
      <c r="C35" s="41"/>
    </row>
    <row r="36" spans="1:3" ht="16.5">
      <c r="A36" s="44">
        <v>32</v>
      </c>
      <c r="B36" s="44" t="s">
        <v>2063</v>
      </c>
      <c r="C36" s="41"/>
    </row>
    <row r="37" spans="1:3" ht="16.5">
      <c r="A37" s="44">
        <v>33</v>
      </c>
      <c r="B37" s="44" t="s">
        <v>2064</v>
      </c>
      <c r="C37" s="41"/>
    </row>
    <row r="38" spans="1:3" ht="16.5">
      <c r="A38" s="44">
        <v>34</v>
      </c>
      <c r="B38" s="44" t="s">
        <v>2065</v>
      </c>
      <c r="C38" s="41"/>
    </row>
    <row r="39" spans="1:3" ht="16.5">
      <c r="A39" s="44">
        <v>35</v>
      </c>
      <c r="B39" s="44" t="s">
        <v>2066</v>
      </c>
      <c r="C39" s="41"/>
    </row>
    <row r="40" spans="1:3" ht="16.5">
      <c r="A40" s="44">
        <v>36</v>
      </c>
      <c r="B40" s="44" t="s">
        <v>2067</v>
      </c>
      <c r="C40" s="41"/>
    </row>
    <row r="41" spans="1:3" ht="16.5">
      <c r="A41" s="44">
        <v>37</v>
      </c>
      <c r="B41" s="44" t="s">
        <v>2068</v>
      </c>
      <c r="C41" s="41"/>
    </row>
    <row r="42" spans="1:3" ht="16.5">
      <c r="A42" s="44">
        <v>38</v>
      </c>
      <c r="B42" s="44" t="s">
        <v>2069</v>
      </c>
      <c r="C42" s="41"/>
    </row>
    <row r="43" spans="1:3" ht="16.5">
      <c r="A43" s="44">
        <v>39</v>
      </c>
      <c r="B43" s="44" t="s">
        <v>2070</v>
      </c>
      <c r="C43" s="41"/>
    </row>
    <row r="44" spans="1:3" ht="16.5">
      <c r="A44" s="44">
        <v>40</v>
      </c>
      <c r="B44" s="44" t="s">
        <v>2071</v>
      </c>
      <c r="C44" s="41"/>
    </row>
  </sheetData>
  <sheetProtection password="D418" sheet="1"/>
  <hyperlinks>
    <hyperlink ref="H2" r:id="rId1" display="k-mamoru@mtg.biglobe.ne.jp"/>
    <hyperlink ref="H3" r:id="rId2" display="http://www2s.biglobe.ne.jp/~k-mamoru/"/>
    <hyperlink ref="G1" location="マクロの設定Ａ!A1" display="「開始ボタン」をクリックしても変化がない時はここをクリックして下さい"/>
    <hyperlink ref="E2" location="追加!A1" display="例文の追加"/>
    <hyperlink ref="E1" location="説明書!A1" display="説明書"/>
    <hyperlink ref="E3" location="マクロの設定!A1" display="持ち出し"/>
  </hyperlinks>
  <printOptions/>
  <pageMargins left="0.7" right="0.7" top="0.75" bottom="0.75" header="0.3" footer="0.3"/>
  <pageSetup horizontalDpi="360" verticalDpi="360" orientation="portrait" paperSize="9" r:id="rId5"/>
  <ignoredErrors>
    <ignoredError sqref="P1" unlockedFormula="1"/>
  </ignoredErrors>
  <drawing r:id="rId4"/>
  <legacyDrawing r:id="rId3"/>
</worksheet>
</file>

<file path=xl/worksheets/sheet2.xml><?xml version="1.0" encoding="utf-8"?>
<worksheet xmlns="http://schemas.openxmlformats.org/spreadsheetml/2006/main" xmlns:r="http://schemas.openxmlformats.org/officeDocument/2006/relationships">
  <sheetPr codeName="Sheet1"/>
  <dimension ref="A1:AD21"/>
  <sheetViews>
    <sheetView zoomScalePageLayoutView="0" workbookViewId="0" topLeftCell="DA1">
      <selection activeCell="DH18" sqref="DH18"/>
    </sheetView>
  </sheetViews>
  <sheetFormatPr defaultColWidth="9.00390625" defaultRowHeight="13.5"/>
  <cols>
    <col min="1" max="52" width="8.75390625" style="1" hidden="1" customWidth="1"/>
    <col min="53" max="53" width="8.75390625" style="12" hidden="1" customWidth="1"/>
    <col min="54" max="104" width="0" style="12" hidden="1" customWidth="1"/>
    <col min="105" max="16384" width="8.75390625" style="12" customWidth="1"/>
  </cols>
  <sheetData>
    <row r="1" spans="1:29" ht="12.75">
      <c r="A1" s="1" t="s">
        <v>148</v>
      </c>
      <c r="B1" s="1" t="s">
        <v>149</v>
      </c>
      <c r="C1" s="1" t="s">
        <v>150</v>
      </c>
      <c r="D1" s="1" t="s">
        <v>151</v>
      </c>
      <c r="E1" s="1" t="s">
        <v>152</v>
      </c>
      <c r="F1" s="1" t="s">
        <v>153</v>
      </c>
      <c r="G1" s="1" t="s">
        <v>154</v>
      </c>
      <c r="H1" s="1" t="s">
        <v>155</v>
      </c>
      <c r="I1" s="1" t="s">
        <v>156</v>
      </c>
      <c r="J1" s="1" t="s">
        <v>157</v>
      </c>
      <c r="K1" s="1" t="s">
        <v>158</v>
      </c>
      <c r="L1" s="1" t="s">
        <v>159</v>
      </c>
      <c r="M1" s="1" t="s">
        <v>160</v>
      </c>
      <c r="N1" s="1" t="s">
        <v>161</v>
      </c>
      <c r="AC1" s="1" t="s">
        <v>162</v>
      </c>
    </row>
    <row r="2" spans="1:30" ht="12.75">
      <c r="A2" s="1" t="s">
        <v>163</v>
      </c>
      <c r="B2" s="1" t="s">
        <v>164</v>
      </c>
      <c r="C2" s="1" t="s">
        <v>165</v>
      </c>
      <c r="D2" s="1" t="s">
        <v>166</v>
      </c>
      <c r="E2" s="1" t="s">
        <v>167</v>
      </c>
      <c r="F2" s="1" t="s">
        <v>168</v>
      </c>
      <c r="G2" s="1" t="s">
        <v>169</v>
      </c>
      <c r="H2" s="1" t="s">
        <v>170</v>
      </c>
      <c r="I2" s="1" t="s">
        <v>171</v>
      </c>
      <c r="J2" s="1" t="s">
        <v>172</v>
      </c>
      <c r="K2" s="1" t="s">
        <v>173</v>
      </c>
      <c r="L2" s="1" t="s">
        <v>174</v>
      </c>
      <c r="M2" s="1" t="s">
        <v>175</v>
      </c>
      <c r="N2" s="1" t="s">
        <v>176</v>
      </c>
      <c r="O2" s="1" t="s">
        <v>177</v>
      </c>
      <c r="P2" s="1" t="s">
        <v>178</v>
      </c>
      <c r="Q2" s="1" t="s">
        <v>179</v>
      </c>
      <c r="R2" s="1" t="s">
        <v>180</v>
      </c>
      <c r="AC2" s="1" t="s">
        <v>181</v>
      </c>
      <c r="AD2" s="1">
        <v>15</v>
      </c>
    </row>
    <row r="3" spans="1:29" ht="12.75">
      <c r="A3" s="1" t="s">
        <v>182</v>
      </c>
      <c r="B3" s="1" t="s">
        <v>183</v>
      </c>
      <c r="C3" s="1" t="s">
        <v>184</v>
      </c>
      <c r="D3" s="1" t="s">
        <v>185</v>
      </c>
      <c r="E3" s="1" t="s">
        <v>186</v>
      </c>
      <c r="F3" s="1" t="s">
        <v>187</v>
      </c>
      <c r="G3" s="1" t="s">
        <v>188</v>
      </c>
      <c r="H3" s="1" t="s">
        <v>189</v>
      </c>
      <c r="I3" s="1" t="s">
        <v>190</v>
      </c>
      <c r="AC3" s="1" t="s">
        <v>191</v>
      </c>
    </row>
    <row r="4" spans="1:30" ht="12.75">
      <c r="A4" s="1" t="s">
        <v>192</v>
      </c>
      <c r="B4" s="1" t="s">
        <v>193</v>
      </c>
      <c r="C4" s="1" t="s">
        <v>194</v>
      </c>
      <c r="D4" s="1" t="s">
        <v>195</v>
      </c>
      <c r="E4" s="1" t="s">
        <v>196</v>
      </c>
      <c r="F4" s="1" t="s">
        <v>197</v>
      </c>
      <c r="G4" s="1" t="s">
        <v>198</v>
      </c>
      <c r="H4" s="1" t="s">
        <v>199</v>
      </c>
      <c r="I4" s="1" t="s">
        <v>200</v>
      </c>
      <c r="J4" s="1" t="s">
        <v>201</v>
      </c>
      <c r="K4" s="1" t="s">
        <v>202</v>
      </c>
      <c r="L4" s="1" t="s">
        <v>203</v>
      </c>
      <c r="M4" s="1" t="s">
        <v>204</v>
      </c>
      <c r="AC4" s="1" t="s">
        <v>205</v>
      </c>
      <c r="AD4" s="1">
        <v>17</v>
      </c>
    </row>
    <row r="5" spans="1:30" ht="12.75">
      <c r="A5" s="1" t="s">
        <v>206</v>
      </c>
      <c r="B5" s="1" t="s">
        <v>207</v>
      </c>
      <c r="C5" s="1" t="s">
        <v>208</v>
      </c>
      <c r="D5" s="1" t="s">
        <v>209</v>
      </c>
      <c r="E5" s="1" t="s">
        <v>210</v>
      </c>
      <c r="F5" s="1" t="s">
        <v>211</v>
      </c>
      <c r="G5" s="1" t="s">
        <v>212</v>
      </c>
      <c r="H5" s="1" t="s">
        <v>213</v>
      </c>
      <c r="I5" s="1" t="s">
        <v>214</v>
      </c>
      <c r="J5" s="1" t="s">
        <v>215</v>
      </c>
      <c r="K5" s="1" t="s">
        <v>216</v>
      </c>
      <c r="L5" s="1" t="s">
        <v>217</v>
      </c>
      <c r="M5" s="1" t="s">
        <v>218</v>
      </c>
      <c r="N5" s="1" t="s">
        <v>219</v>
      </c>
      <c r="O5" s="1" t="s">
        <v>220</v>
      </c>
      <c r="AC5" s="1" t="s">
        <v>221</v>
      </c>
      <c r="AD5" s="1">
        <f ca="1">INDIRECT("例文ｼｰﾄ!B"&amp;AD4+484)</f>
        <v>0</v>
      </c>
    </row>
    <row r="6" spans="1:30" ht="12.75">
      <c r="A6" s="1" t="s">
        <v>222</v>
      </c>
      <c r="B6" s="1" t="s">
        <v>223</v>
      </c>
      <c r="C6" s="1" t="s">
        <v>224</v>
      </c>
      <c r="D6" s="1" t="s">
        <v>225</v>
      </c>
      <c r="E6" s="1" t="s">
        <v>226</v>
      </c>
      <c r="F6" s="1" t="s">
        <v>227</v>
      </c>
      <c r="G6" s="1" t="s">
        <v>228</v>
      </c>
      <c r="H6" s="1" t="s">
        <v>229</v>
      </c>
      <c r="I6" s="1" t="s">
        <v>230</v>
      </c>
      <c r="J6" s="1" t="s">
        <v>231</v>
      </c>
      <c r="K6" s="1" t="s">
        <v>232</v>
      </c>
      <c r="L6" s="1" t="s">
        <v>233</v>
      </c>
      <c r="M6" s="1" t="s">
        <v>234</v>
      </c>
      <c r="N6" s="1" t="s">
        <v>235</v>
      </c>
      <c r="AC6" s="1" t="s">
        <v>236</v>
      </c>
      <c r="AD6" s="1">
        <f>FIND(AD3,AD5)</f>
        <v>1</v>
      </c>
    </row>
    <row r="7" spans="1:30" ht="12.75">
      <c r="A7" s="1" t="s">
        <v>237</v>
      </c>
      <c r="B7" s="1" t="s">
        <v>238</v>
      </c>
      <c r="C7" s="1" t="s">
        <v>239</v>
      </c>
      <c r="D7" s="1" t="s">
        <v>240</v>
      </c>
      <c r="E7" s="1" t="s">
        <v>241</v>
      </c>
      <c r="F7" s="1" t="s">
        <v>242</v>
      </c>
      <c r="G7" s="1" t="s">
        <v>243</v>
      </c>
      <c r="H7" s="1" t="s">
        <v>244</v>
      </c>
      <c r="AD7" s="1">
        <v>0</v>
      </c>
    </row>
    <row r="8" spans="1:15" ht="12.75">
      <c r="A8" s="1" t="s">
        <v>245</v>
      </c>
      <c r="B8" s="1" t="s">
        <v>246</v>
      </c>
      <c r="C8" s="1" t="s">
        <v>247</v>
      </c>
      <c r="D8" s="1" t="s">
        <v>248</v>
      </c>
      <c r="E8" s="1" t="s">
        <v>249</v>
      </c>
      <c r="F8" s="1" t="s">
        <v>250</v>
      </c>
      <c r="G8" s="1" t="s">
        <v>251</v>
      </c>
      <c r="H8" s="1" t="s">
        <v>195</v>
      </c>
      <c r="I8" s="1" t="s">
        <v>196</v>
      </c>
      <c r="J8" s="1" t="s">
        <v>252</v>
      </c>
      <c r="K8" s="1" t="s">
        <v>253</v>
      </c>
      <c r="L8" s="1" t="s">
        <v>254</v>
      </c>
      <c r="M8" s="1" t="s">
        <v>255</v>
      </c>
      <c r="N8" s="1" t="s">
        <v>256</v>
      </c>
      <c r="O8" s="1" t="s">
        <v>257</v>
      </c>
    </row>
    <row r="9" spans="1:6" ht="12.75">
      <c r="A9" s="1" t="s">
        <v>258</v>
      </c>
      <c r="B9" s="1" t="s">
        <v>259</v>
      </c>
      <c r="C9" s="1" t="s">
        <v>260</v>
      </c>
      <c r="D9" s="1" t="s">
        <v>261</v>
      </c>
      <c r="E9" s="1" t="s">
        <v>262</v>
      </c>
      <c r="F9" s="1" t="s">
        <v>263</v>
      </c>
    </row>
    <row r="10" spans="1:10" ht="12.75">
      <c r="A10" s="1" t="s">
        <v>264</v>
      </c>
      <c r="B10" s="1" t="s">
        <v>265</v>
      </c>
      <c r="C10" s="1" t="s">
        <v>266</v>
      </c>
      <c r="D10" s="1" t="s">
        <v>267</v>
      </c>
      <c r="E10" s="1" t="s">
        <v>239</v>
      </c>
      <c r="F10" s="1" t="s">
        <v>268</v>
      </c>
      <c r="G10" s="1" t="s">
        <v>240</v>
      </c>
      <c r="H10" s="1" t="s">
        <v>269</v>
      </c>
      <c r="I10" s="1" t="s">
        <v>270</v>
      </c>
      <c r="J10" s="1" t="s">
        <v>784</v>
      </c>
    </row>
    <row r="11" spans="1:18" ht="12.75">
      <c r="A11" s="1" t="s">
        <v>785</v>
      </c>
      <c r="B11" s="1" t="s">
        <v>786</v>
      </c>
      <c r="C11" s="1" t="s">
        <v>787</v>
      </c>
      <c r="D11" s="1" t="s">
        <v>788</v>
      </c>
      <c r="E11" s="1" t="s">
        <v>789</v>
      </c>
      <c r="F11" s="1" t="s">
        <v>790</v>
      </c>
      <c r="G11" s="1" t="s">
        <v>791</v>
      </c>
      <c r="H11" s="1" t="s">
        <v>792</v>
      </c>
      <c r="I11" s="1" t="s">
        <v>793</v>
      </c>
      <c r="J11" s="1" t="s">
        <v>794</v>
      </c>
      <c r="K11" s="1" t="s">
        <v>795</v>
      </c>
      <c r="L11" s="1" t="s">
        <v>234</v>
      </c>
      <c r="M11" s="1" t="s">
        <v>796</v>
      </c>
      <c r="N11" s="1" t="s">
        <v>797</v>
      </c>
      <c r="O11" s="1" t="s">
        <v>229</v>
      </c>
      <c r="P11" s="1" t="s">
        <v>798</v>
      </c>
      <c r="Q11" s="1" t="s">
        <v>799</v>
      </c>
      <c r="R11" s="1" t="s">
        <v>800</v>
      </c>
    </row>
    <row r="12" spans="1:28" ht="12.75">
      <c r="A12" s="1" t="s">
        <v>801</v>
      </c>
      <c r="B12" s="1" t="s">
        <v>802</v>
      </c>
      <c r="C12" s="1" t="s">
        <v>803</v>
      </c>
      <c r="D12" s="1" t="s">
        <v>804</v>
      </c>
      <c r="E12" s="1" t="s">
        <v>805</v>
      </c>
      <c r="F12" s="1" t="s">
        <v>806</v>
      </c>
      <c r="G12" s="1" t="s">
        <v>807</v>
      </c>
      <c r="H12" s="1" t="s">
        <v>808</v>
      </c>
      <c r="I12" s="1" t="s">
        <v>809</v>
      </c>
      <c r="J12" s="1" t="s">
        <v>810</v>
      </c>
      <c r="K12" s="1" t="s">
        <v>811</v>
      </c>
      <c r="L12" s="1" t="s">
        <v>812</v>
      </c>
      <c r="M12" s="1" t="s">
        <v>813</v>
      </c>
      <c r="AB12" s="1">
        <v>637</v>
      </c>
    </row>
    <row r="13" spans="1:29" ht="12.75">
      <c r="A13" s="1" t="s">
        <v>814</v>
      </c>
      <c r="B13" s="1" t="s">
        <v>815</v>
      </c>
      <c r="C13" s="1" t="s">
        <v>248</v>
      </c>
      <c r="D13" s="1" t="s">
        <v>254</v>
      </c>
      <c r="E13" s="1" t="s">
        <v>195</v>
      </c>
      <c r="F13" s="1" t="s">
        <v>816</v>
      </c>
      <c r="G13" s="1" t="s">
        <v>255</v>
      </c>
      <c r="AB13" s="1" t="s">
        <v>817</v>
      </c>
      <c r="AC13" s="1">
        <f ca="1">INDIRECT("T"&amp;AB14)</f>
        <v>0</v>
      </c>
    </row>
    <row r="14" spans="1:29" ht="12.75">
      <c r="A14" s="1" t="s">
        <v>818</v>
      </c>
      <c r="B14" s="1" t="s">
        <v>819</v>
      </c>
      <c r="C14" s="1" t="s">
        <v>820</v>
      </c>
      <c r="D14" s="1" t="s">
        <v>821</v>
      </c>
      <c r="E14" s="1" t="s">
        <v>822</v>
      </c>
      <c r="F14" s="1" t="s">
        <v>823</v>
      </c>
      <c r="G14" s="1" t="s">
        <v>824</v>
      </c>
      <c r="H14" s="1" t="s">
        <v>825</v>
      </c>
      <c r="I14" s="1" t="s">
        <v>826</v>
      </c>
      <c r="J14" s="1" t="s">
        <v>827</v>
      </c>
      <c r="K14" s="1" t="s">
        <v>828</v>
      </c>
      <c r="L14" s="1" t="s">
        <v>829</v>
      </c>
      <c r="M14" s="1" t="s">
        <v>830</v>
      </c>
      <c r="N14" s="1" t="s">
        <v>831</v>
      </c>
      <c r="O14" s="1" t="s">
        <v>832</v>
      </c>
      <c r="P14" s="1" t="s">
        <v>833</v>
      </c>
      <c r="AB14" s="1">
        <v>19</v>
      </c>
      <c r="AC14" s="1" t="e">
        <f>FIND(AC15,AC13)</f>
        <v>#VALUE!</v>
      </c>
    </row>
    <row r="15" spans="1:29" ht="12.75">
      <c r="A15" s="1" t="s">
        <v>834</v>
      </c>
      <c r="B15" s="1" t="s">
        <v>835</v>
      </c>
      <c r="C15" s="1" t="s">
        <v>836</v>
      </c>
      <c r="D15" s="1" t="s">
        <v>837</v>
      </c>
      <c r="E15" s="1" t="s">
        <v>838</v>
      </c>
      <c r="F15" s="1" t="s">
        <v>839</v>
      </c>
      <c r="G15" s="1" t="s">
        <v>840</v>
      </c>
      <c r="AB15" s="1" t="s">
        <v>841</v>
      </c>
      <c r="AC15" s="1" t="s">
        <v>842</v>
      </c>
    </row>
    <row r="17" spans="1:15" ht="12.75">
      <c r="A17" s="1" t="s">
        <v>148</v>
      </c>
      <c r="B17" s="1" t="s">
        <v>163</v>
      </c>
      <c r="C17" s="1" t="s">
        <v>182</v>
      </c>
      <c r="D17" s="1" t="s">
        <v>192</v>
      </c>
      <c r="E17" s="1" t="s">
        <v>206</v>
      </c>
      <c r="F17" s="1" t="s">
        <v>222</v>
      </c>
      <c r="G17" s="1" t="s">
        <v>237</v>
      </c>
      <c r="H17" s="1" t="s">
        <v>245</v>
      </c>
      <c r="I17" s="1" t="s">
        <v>258</v>
      </c>
      <c r="J17" s="1" t="s">
        <v>264</v>
      </c>
      <c r="K17" s="1" t="s">
        <v>785</v>
      </c>
      <c r="L17" s="1" t="s">
        <v>801</v>
      </c>
      <c r="M17" s="1" t="s">
        <v>814</v>
      </c>
      <c r="N17" s="1" t="s">
        <v>818</v>
      </c>
      <c r="O17" s="1" t="s">
        <v>834</v>
      </c>
    </row>
    <row r="18" ht="12.75">
      <c r="R18" s="2"/>
    </row>
    <row r="19" ht="12.75">
      <c r="R19" s="2"/>
    </row>
    <row r="20" ht="12.75">
      <c r="R20" s="2"/>
    </row>
    <row r="21" ht="12.75">
      <c r="R21" s="2"/>
    </row>
  </sheetData>
  <sheetProtection password="D418" sheet="1"/>
  <printOptions/>
  <pageMargins left="0.75" right="0.75" top="1" bottom="1" header="0.512" footer="0.512"/>
  <pageSetup horizontalDpi="360" verticalDpi="360" orientation="portrait" paperSize="9" r:id="rId2"/>
  <headerFooter alignWithMargins="0">
    <oddHeader>&amp;C&amp;A</oddHeader>
    <oddFooter>&amp;C- &amp;P -</oddFooter>
  </headerFooter>
  <legacyDrawing r:id="rId1"/>
</worksheet>
</file>

<file path=xl/worksheets/sheet3.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1.12109375" defaultRowHeight="6" customHeight="1"/>
  <sheetData/>
  <sheetProtection password="D418" sheet="1" objects="1" scenarios="1"/>
  <printOptions/>
  <pageMargins left="0.75" right="0.75" top="1" bottom="1" header="0.512" footer="0.512"/>
  <pageSetup horizontalDpi="400" verticalDpi="400" orientation="landscape" paperSize="9" r:id="rId3"/>
  <headerFooter alignWithMargins="0">
    <oddHeader>&amp;C&amp;A</oddHeader>
    <oddFooter>&amp;C- &amp;P -</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1.12109375" defaultRowHeight="6" customHeight="1"/>
  <sheetData/>
  <sheetProtection password="D418" sheet="1" objects="1" scenarios="1"/>
  <printOptions/>
  <pageMargins left="0.75" right="0.75" top="1" bottom="1" header="0.512" footer="0.512"/>
  <pageSetup horizontalDpi="400" verticalDpi="400" orientation="landscape" paperSize="9" r:id="rId3"/>
  <headerFooter alignWithMargins="0">
    <oddHeader>&amp;C&amp;A</oddHeader>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0"/>
  <dimension ref="B3:O37"/>
  <sheetViews>
    <sheetView showGridLines="0" zoomScalePageLayoutView="0" workbookViewId="0" topLeftCell="A1">
      <selection activeCell="C7" sqref="C7"/>
    </sheetView>
  </sheetViews>
  <sheetFormatPr defaultColWidth="9.125" defaultRowHeight="13.5"/>
  <cols>
    <col min="1" max="1" width="4.875" style="72" customWidth="1"/>
    <col min="2" max="2" width="4.75390625" style="72" customWidth="1"/>
    <col min="3" max="3" width="10.875" style="72" customWidth="1"/>
    <col min="4" max="16384" width="9.125" style="72" customWidth="1"/>
  </cols>
  <sheetData>
    <row r="1" ht="7.5" customHeight="1"/>
    <row r="2" ht="7.5" customHeight="1"/>
    <row r="3" spans="2:15" ht="13.5">
      <c r="B3" s="73" t="s">
        <v>968</v>
      </c>
      <c r="O3" s="75"/>
    </row>
    <row r="4" ht="6" customHeight="1">
      <c r="B4" s="73"/>
    </row>
    <row r="5" ht="13.5">
      <c r="B5" s="73" t="s">
        <v>955</v>
      </c>
    </row>
    <row r="7" ht="21" customHeight="1">
      <c r="C7" s="74" t="s">
        <v>947</v>
      </c>
    </row>
    <row r="8" ht="21" customHeight="1"/>
    <row r="9" ht="12.75">
      <c r="B9" s="72" t="s">
        <v>948</v>
      </c>
    </row>
    <row r="10" ht="12.75">
      <c r="C10" s="72" t="s">
        <v>949</v>
      </c>
    </row>
    <row r="11" ht="12.75">
      <c r="C11" s="72" t="s">
        <v>950</v>
      </c>
    </row>
    <row r="12" ht="12.75">
      <c r="C12" s="72" t="s">
        <v>951</v>
      </c>
    </row>
    <row r="14" ht="12.75" customHeight="1">
      <c r="C14" s="72" t="s">
        <v>952</v>
      </c>
    </row>
    <row r="15" ht="12.75" customHeight="1">
      <c r="C15" s="72" t="s">
        <v>953</v>
      </c>
    </row>
    <row r="16" ht="12.75" customHeight="1">
      <c r="C16" s="72" t="s">
        <v>954</v>
      </c>
    </row>
    <row r="17" ht="9" customHeight="1"/>
    <row r="18" ht="9" customHeight="1"/>
    <row r="19" ht="9" customHeight="1"/>
    <row r="37" ht="12.75">
      <c r="C37" s="75" t="s">
        <v>1007</v>
      </c>
    </row>
  </sheetData>
  <sheetProtection password="D418" sheet="1"/>
  <hyperlinks>
    <hyperlink ref="C7" location="Sheet1!C5" display="元に戻る"/>
  </hyperlinks>
  <printOptions/>
  <pageMargins left="0.7" right="0.7" top="0.75" bottom="0.75" header="0.3" footer="0.3"/>
  <pageSetup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B2:E52"/>
  <sheetViews>
    <sheetView showGridLines="0" zoomScalePageLayoutView="0" workbookViewId="0" topLeftCell="A1">
      <selection activeCell="E2" sqref="E2"/>
    </sheetView>
  </sheetViews>
  <sheetFormatPr defaultColWidth="9.00390625" defaultRowHeight="13.5"/>
  <cols>
    <col min="1" max="1" width="2.75390625" style="0" customWidth="1"/>
    <col min="2" max="2" width="85.875" style="0" customWidth="1"/>
    <col min="3" max="3" width="2.375" style="0" customWidth="1"/>
  </cols>
  <sheetData>
    <row r="2" spans="2:5" ht="21">
      <c r="B2" s="17" t="s">
        <v>969</v>
      </c>
      <c r="E2" s="113" t="s">
        <v>947</v>
      </c>
    </row>
    <row r="3" ht="12.75">
      <c r="B3" s="18"/>
    </row>
    <row r="4" ht="39">
      <c r="B4" s="18" t="s">
        <v>993</v>
      </c>
    </row>
    <row r="5" ht="25.5">
      <c r="B5" s="18" t="s">
        <v>2117</v>
      </c>
    </row>
    <row r="6" ht="12.75">
      <c r="B6" s="18" t="s">
        <v>2118</v>
      </c>
    </row>
    <row r="7" ht="13.5">
      <c r="B7" s="111" t="s">
        <v>2114</v>
      </c>
    </row>
    <row r="8" ht="9" customHeight="1">
      <c r="B8" s="18"/>
    </row>
    <row r="9" ht="12.75">
      <c r="B9" s="18" t="s">
        <v>970</v>
      </c>
    </row>
    <row r="10" ht="12.75">
      <c r="B10" s="18" t="s">
        <v>994</v>
      </c>
    </row>
    <row r="11" ht="9" customHeight="1">
      <c r="B11" s="18" t="s">
        <v>971</v>
      </c>
    </row>
    <row r="12" ht="12.75">
      <c r="B12" s="18" t="s">
        <v>972</v>
      </c>
    </row>
    <row r="13" ht="12.75">
      <c r="B13" s="18" t="s">
        <v>995</v>
      </c>
    </row>
    <row r="14" ht="9" customHeight="1">
      <c r="B14" s="18" t="s">
        <v>973</v>
      </c>
    </row>
    <row r="15" ht="12.75">
      <c r="B15" s="18" t="s">
        <v>974</v>
      </c>
    </row>
    <row r="16" ht="12.75">
      <c r="B16" s="18" t="s">
        <v>975</v>
      </c>
    </row>
    <row r="17" ht="12.75">
      <c r="B17" s="18" t="s">
        <v>976</v>
      </c>
    </row>
    <row r="18" ht="12.75">
      <c r="B18" s="18" t="s">
        <v>996</v>
      </c>
    </row>
    <row r="19" ht="12.75">
      <c r="B19" s="18" t="s">
        <v>997</v>
      </c>
    </row>
    <row r="20" ht="12.75">
      <c r="B20" s="18" t="s">
        <v>977</v>
      </c>
    </row>
    <row r="21" ht="9.75" customHeight="1">
      <c r="B21" s="18"/>
    </row>
    <row r="22" ht="12.75">
      <c r="B22" s="19" t="s">
        <v>978</v>
      </c>
    </row>
    <row r="23" ht="12.75">
      <c r="B23" s="18" t="s">
        <v>979</v>
      </c>
    </row>
    <row r="24" ht="12.75">
      <c r="B24" s="18" t="s">
        <v>980</v>
      </c>
    </row>
    <row r="25" ht="12.75">
      <c r="B25" s="18" t="s">
        <v>981</v>
      </c>
    </row>
    <row r="26" ht="12.75">
      <c r="B26" s="18" t="s">
        <v>982</v>
      </c>
    </row>
    <row r="27" ht="12.75">
      <c r="B27" s="18" t="s">
        <v>983</v>
      </c>
    </row>
    <row r="28" ht="6.75" customHeight="1">
      <c r="B28" s="18" t="s">
        <v>984</v>
      </c>
    </row>
    <row r="29" ht="29.25" customHeight="1">
      <c r="B29" s="18" t="s">
        <v>999</v>
      </c>
    </row>
    <row r="30" ht="12.75" customHeight="1">
      <c r="B30" s="18"/>
    </row>
    <row r="31" ht="12.75">
      <c r="B31" s="19" t="s">
        <v>985</v>
      </c>
    </row>
    <row r="32" ht="12.75">
      <c r="B32" t="s">
        <v>986</v>
      </c>
    </row>
    <row r="33" ht="13.5">
      <c r="B33" t="s">
        <v>987</v>
      </c>
    </row>
    <row r="34" ht="13.5">
      <c r="B34" t="s">
        <v>988</v>
      </c>
    </row>
    <row r="35" ht="27">
      <c r="B35" s="18" t="s">
        <v>989</v>
      </c>
    </row>
    <row r="36" ht="54">
      <c r="B36" s="18" t="s">
        <v>990</v>
      </c>
    </row>
    <row r="37" ht="40.5">
      <c r="B37" s="18" t="s">
        <v>1000</v>
      </c>
    </row>
    <row r="38" ht="27">
      <c r="B38" s="18" t="s">
        <v>1006</v>
      </c>
    </row>
    <row r="41" ht="12.75">
      <c r="B41" s="18"/>
    </row>
    <row r="42" ht="12.75">
      <c r="B42" s="18" t="s">
        <v>991</v>
      </c>
    </row>
    <row r="43" ht="12.75">
      <c r="B43" s="18" t="s">
        <v>992</v>
      </c>
    </row>
    <row r="46" ht="29.25" customHeight="1">
      <c r="B46" s="123" t="s">
        <v>2113</v>
      </c>
    </row>
    <row r="47" ht="12.75">
      <c r="B47" s="123"/>
    </row>
    <row r="48" ht="12.75">
      <c r="B48" s="123"/>
    </row>
    <row r="49" ht="12.75">
      <c r="B49" s="18"/>
    </row>
    <row r="50" ht="12.75">
      <c r="B50" s="18"/>
    </row>
    <row r="51" ht="12.75">
      <c r="B51" s="18"/>
    </row>
    <row r="52" ht="12.75">
      <c r="B52" s="18"/>
    </row>
  </sheetData>
  <sheetProtection password="D418" sheet="1"/>
  <mergeCells count="1">
    <mergeCell ref="B46:B48"/>
  </mergeCells>
  <hyperlinks>
    <hyperlink ref="E2" location="Sheet1!C5" display="元に戻る"/>
  </hyperlinks>
  <printOptions/>
  <pageMargins left="0.75" right="0.75" top="1" bottom="1" header="0.512" footer="0.512"/>
  <pageSetup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
  <dimension ref="A1:AM2139"/>
  <sheetViews>
    <sheetView zoomScalePageLayoutView="0" workbookViewId="0" topLeftCell="DA1">
      <selection activeCell="A2" sqref="A2:B1001"/>
    </sheetView>
  </sheetViews>
  <sheetFormatPr defaultColWidth="9.00390625" defaultRowHeight="13.5"/>
  <cols>
    <col min="1" max="5" width="8.75390625" style="1" hidden="1" customWidth="1"/>
    <col min="6" max="6" width="12.00390625" style="1" hidden="1" customWidth="1"/>
    <col min="7" max="19" width="8.75390625" style="1" hidden="1" customWidth="1"/>
    <col min="20" max="20" width="16.50390625" style="1" hidden="1" customWidth="1"/>
    <col min="21" max="21" width="18.00390625" style="1" hidden="1" customWidth="1"/>
    <col min="22" max="22" width="15.625" style="1" hidden="1" customWidth="1"/>
    <col min="23" max="23" width="21.00390625" style="1" hidden="1" customWidth="1"/>
    <col min="24" max="24" width="8.75390625" style="1" hidden="1" customWidth="1"/>
    <col min="25" max="25" width="23.875" style="1" hidden="1" customWidth="1"/>
    <col min="26" max="26" width="16.125" style="1" hidden="1" customWidth="1"/>
    <col min="27" max="27" width="19.00390625" style="1" hidden="1" customWidth="1"/>
    <col min="28" max="28" width="15.00390625" style="1" hidden="1" customWidth="1"/>
    <col min="29" max="29" width="17.25390625" style="1" hidden="1" customWidth="1"/>
    <col min="30" max="30" width="14.875" style="1" hidden="1" customWidth="1"/>
    <col min="31" max="31" width="8.75390625" style="1" hidden="1" customWidth="1"/>
    <col min="32" max="32" width="18.00390625" style="1" hidden="1" customWidth="1"/>
    <col min="33" max="35" width="8.75390625" style="1" hidden="1" customWidth="1"/>
    <col min="36" max="36" width="18.00390625" style="1" hidden="1" customWidth="1"/>
    <col min="37" max="37" width="9.50390625" style="1" hidden="1" customWidth="1"/>
    <col min="38" max="104" width="8.75390625" style="1" hidden="1" customWidth="1"/>
    <col min="105" max="16384" width="8.75390625" style="12" customWidth="1"/>
  </cols>
  <sheetData>
    <row r="1" spans="1:38" ht="12.75">
      <c r="A1" s="1" t="s">
        <v>849</v>
      </c>
      <c r="B1" s="1" t="s">
        <v>850</v>
      </c>
      <c r="C1" s="2" t="b">
        <v>1</v>
      </c>
      <c r="D1" s="1" t="s">
        <v>851</v>
      </c>
      <c r="H1" s="3"/>
      <c r="T1" s="13" t="s">
        <v>2096</v>
      </c>
      <c r="U1" s="13" t="s">
        <v>2097</v>
      </c>
      <c r="V1" s="13"/>
      <c r="W1" s="13" t="s">
        <v>2095</v>
      </c>
      <c r="X1" s="1" t="s">
        <v>2094</v>
      </c>
      <c r="Y1" s="83" t="s">
        <v>2120</v>
      </c>
      <c r="Z1" s="93">
        <f>T6</f>
        <v>45351.74444444444</v>
      </c>
      <c r="AA1" s="82">
        <f>100-(YEAR(Z1)-2000)</f>
        <v>76</v>
      </c>
      <c r="AF1" s="21">
        <v>45351.748240740744</v>
      </c>
      <c r="AH1" s="71">
        <f>IF(AF1&lt;AF3,0,1)</f>
        <v>0</v>
      </c>
      <c r="AJ1" s="59">
        <f>AF1</f>
        <v>45351.748240740744</v>
      </c>
      <c r="AL1" s="4"/>
    </row>
    <row r="2" spans="1:36" ht="12.75">
      <c r="A2" s="2"/>
      <c r="B2" s="5"/>
      <c r="C2" s="2" t="b">
        <v>1</v>
      </c>
      <c r="D2" s="1" t="s">
        <v>849</v>
      </c>
      <c r="H2" s="3"/>
      <c r="T2" s="13"/>
      <c r="U2" s="99">
        <v>1</v>
      </c>
      <c r="V2" s="13" t="s">
        <v>2098</v>
      </c>
      <c r="W2" s="13">
        <v>7000</v>
      </c>
      <c r="Y2" s="1" t="s">
        <v>2091</v>
      </c>
      <c r="Z2" s="87"/>
      <c r="AA2" s="6">
        <f>MINUTE(Z1)</f>
        <v>52</v>
      </c>
      <c r="AF2" s="21">
        <v>45353.74899305555</v>
      </c>
      <c r="AJ2" s="59">
        <f>AF2</f>
        <v>45353.74899305555</v>
      </c>
    </row>
    <row r="3" spans="1:32" ht="12.75">
      <c r="A3" s="2"/>
      <c r="B3" s="5"/>
      <c r="C3" s="2" t="b">
        <v>0</v>
      </c>
      <c r="D3" s="1" t="s">
        <v>2141</v>
      </c>
      <c r="H3" s="3"/>
      <c r="T3" s="13" t="s">
        <v>2127</v>
      </c>
      <c r="U3" s="99">
        <v>15</v>
      </c>
      <c r="V3" s="85" t="s">
        <v>2099</v>
      </c>
      <c r="W3" s="13" t="s">
        <v>2127</v>
      </c>
      <c r="X3" s="92" t="s">
        <v>2092</v>
      </c>
      <c r="Y3" s="91" t="s">
        <v>2104</v>
      </c>
      <c r="Z3" s="88" t="s">
        <v>2075</v>
      </c>
      <c r="AA3" s="1">
        <f>SECOND(Z1)</f>
        <v>0</v>
      </c>
      <c r="AF3" s="21">
        <v>45351.749236111114</v>
      </c>
    </row>
    <row r="4" spans="1:35" ht="12.75">
      <c r="A4" s="2"/>
      <c r="B4" s="5"/>
      <c r="C4" s="2" t="b">
        <v>0</v>
      </c>
      <c r="H4" s="3"/>
      <c r="T4" s="13" t="s">
        <v>2131</v>
      </c>
      <c r="U4" s="99">
        <v>6998</v>
      </c>
      <c r="V4" s="85" t="s">
        <v>2106</v>
      </c>
      <c r="W4" s="13" t="s">
        <v>2129</v>
      </c>
      <c r="X4" s="92" t="str">
        <f>IF(MID(T4,2,200)=MID(W4,2,200),"OK","NO")</f>
        <v>OK</v>
      </c>
      <c r="AA4" s="94">
        <f>IF(Z6=0,"",AA2*100+AA3+(DAY(Z1)+27)*10000)</f>
      </c>
      <c r="AF4" s="70">
        <f>IF(AF3&lt;AF2,IF(AF3&gt;AF1,0,1),1)</f>
        <v>0</v>
      </c>
      <c r="AG4" s="4"/>
      <c r="AH4" s="4"/>
      <c r="AI4" s="4"/>
    </row>
    <row r="5" spans="1:24" ht="12.75">
      <c r="A5" s="2"/>
      <c r="B5" s="5"/>
      <c r="C5" s="2" t="b">
        <v>0</v>
      </c>
      <c r="H5" s="8"/>
      <c r="T5" s="13"/>
      <c r="U5" s="99">
        <v>6999</v>
      </c>
      <c r="V5" s="85" t="s">
        <v>2104</v>
      </c>
      <c r="W5" s="13" t="s">
        <v>2092</v>
      </c>
      <c r="X5" s="95"/>
    </row>
    <row r="6" spans="1:37" ht="12.75">
      <c r="A6" s="2"/>
      <c r="B6" s="5"/>
      <c r="C6" s="2" t="b">
        <v>0</v>
      </c>
      <c r="H6" s="8">
        <f>IF(LEN(H3)&gt;84,MID(H4,84,42),"")</f>
      </c>
      <c r="T6" s="86">
        <v>45351.74444444444</v>
      </c>
      <c r="U6" s="99">
        <v>7000</v>
      </c>
      <c r="V6" s="85" t="s">
        <v>2103</v>
      </c>
      <c r="W6" s="100">
        <v>45351.74444444444</v>
      </c>
      <c r="X6" s="92" t="str">
        <f>IF(T6=W6,"OK","NO")</f>
        <v>OK</v>
      </c>
      <c r="Y6" s="13"/>
      <c r="Z6" s="84">
        <v>0</v>
      </c>
      <c r="AA6" s="89">
        <f>IF(AND(Z3="OK",X10="OK"),0,1)</f>
        <v>1</v>
      </c>
      <c r="AD6" s="71">
        <f>IF(AND(AF4=0,AB10="OK"),0,1)</f>
        <v>0</v>
      </c>
      <c r="AE6" s="1">
        <v>2</v>
      </c>
      <c r="AI6" s="1">
        <v>123</v>
      </c>
      <c r="AJ6" s="1">
        <v>10</v>
      </c>
      <c r="AK6" s="1">
        <v>2</v>
      </c>
    </row>
    <row r="7" spans="1:32" ht="12.75">
      <c r="A7" s="2"/>
      <c r="B7" s="5"/>
      <c r="C7" s="2" t="b">
        <v>0</v>
      </c>
      <c r="T7" s="13" t="s">
        <v>2128</v>
      </c>
      <c r="U7" s="99">
        <v>7002</v>
      </c>
      <c r="V7" s="85" t="s">
        <v>2100</v>
      </c>
      <c r="W7" s="13" t="s">
        <v>2128</v>
      </c>
      <c r="X7" s="92" t="str">
        <f>IF(T7=W7,"OK","NO")</f>
        <v>OK</v>
      </c>
      <c r="Y7" s="13"/>
      <c r="Z7" s="105">
        <f>IF(Z6=1,"S"&amp;(Z25-AA4*5)&amp;"1","")</f>
      </c>
      <c r="AF7" s="24"/>
    </row>
    <row r="8" spans="1:26" ht="12.75">
      <c r="A8" s="2"/>
      <c r="B8" s="5"/>
      <c r="C8" s="2" t="b">
        <v>0</v>
      </c>
      <c r="E8" s="1" t="s">
        <v>857</v>
      </c>
      <c r="F8" s="1" t="s">
        <v>858</v>
      </c>
      <c r="H8" s="1" t="s">
        <v>2119</v>
      </c>
      <c r="T8" s="13">
        <v>2</v>
      </c>
      <c r="U8" s="99"/>
      <c r="V8" s="13" t="s">
        <v>2101</v>
      </c>
      <c r="W8" s="13"/>
      <c r="Y8" s="13"/>
      <c r="Z8" s="84"/>
    </row>
    <row r="9" spans="1:28" ht="12.75">
      <c r="A9" s="2"/>
      <c r="B9" s="5"/>
      <c r="C9" s="2" t="b">
        <v>0</v>
      </c>
      <c r="D9" s="1" t="s">
        <v>860</v>
      </c>
      <c r="E9" s="1">
        <f>COUNTA(E11:E1512)-1</f>
        <v>8</v>
      </c>
      <c r="F9" s="1">
        <v>4</v>
      </c>
      <c r="G9" s="1" t="str">
        <f>"E"&amp;F9+10</f>
        <v>E14</v>
      </c>
      <c r="H9" s="12" t="str">
        <f ca="1">IF(AB13=0,INDIRECT(G9),MID(INDIRECT(G9),1,15)&amp;H8)</f>
        <v>どんな事に対してでもこつこつと努力する事を忘れない、明るく前向きな生徒である。任せられた仕事は最後までみんなと協力してやり抜く責任感と粘り強さを持っている。</v>
      </c>
      <c r="I9" s="1" t="str">
        <f>MID(H9,1,42)</f>
        <v>どんな事に対してでもこつこつと努力する事を忘れない、明るく前向きな生徒である。任せら</v>
      </c>
      <c r="J9" s="1" t="str">
        <f>IF(LEN(H9)&gt;42,MID(H9,43,42),"")</f>
        <v>れた仕事は最後までみんなと協力してやり抜く責任感と粘り強さを持っている。</v>
      </c>
      <c r="K9" s="1">
        <f>IF(LEN(H9)&gt;84,MID(H9,85,42),"")</f>
      </c>
      <c r="Y9" s="13"/>
      <c r="Z9" s="116"/>
      <c r="AB9" s="10"/>
    </row>
    <row r="10" spans="1:39" ht="12.75">
      <c r="A10" s="2"/>
      <c r="B10" s="5"/>
      <c r="C10" s="2" t="b">
        <v>0</v>
      </c>
      <c r="D10" s="1" t="s">
        <v>849</v>
      </c>
      <c r="E10" s="1" t="s">
        <v>850</v>
      </c>
      <c r="V10" s="90" t="s">
        <v>2132</v>
      </c>
      <c r="X10" s="103" t="str">
        <f>IF(AND(X3="OK",X4="OK",X6="OK",X7="OK"),"OK","NO")</f>
        <v>OK</v>
      </c>
      <c r="Y10" s="13"/>
      <c r="Z10" s="102" t="str">
        <f>IF(AA4=AB11,"OK","NO")</f>
        <v>OK</v>
      </c>
      <c r="AB10" s="71" t="str">
        <f>'日時確認'!B9</f>
        <v>OK</v>
      </c>
      <c r="AM10" s="35"/>
    </row>
    <row r="11" spans="1:28" ht="12.75">
      <c r="A11" s="2"/>
      <c r="B11" s="5"/>
      <c r="C11" s="2" t="b">
        <v>0</v>
      </c>
      <c r="D11" s="2" t="s">
        <v>344</v>
      </c>
      <c r="E11" s="5" t="s">
        <v>2125</v>
      </c>
      <c r="F11" s="1" t="str">
        <f>MID(E11,1,LEN(E11)-1)</f>
        <v>あまり目立たないが、明るく真面目である。また、何事にも熱心に取り組み、最後まで責任を持って成し遂げる</v>
      </c>
      <c r="W11" s="1" t="s">
        <v>2107</v>
      </c>
      <c r="X11" s="101" t="str">
        <f>IF(AND(V10="依存",X4="NO"),"NO","OK")</f>
        <v>OK</v>
      </c>
      <c r="Y11" s="13"/>
      <c r="Z11" s="104">
        <v>2</v>
      </c>
      <c r="AB11" s="115">
        <f>IF(Z6=0,"",IF(LEN(Z8)=7,IF((9-MID(Z8,6,1))=(MID(Z8,7,1)+0),MID(Z8,1,6)+0,0),0))</f>
      </c>
    </row>
    <row r="12" spans="1:5" ht="12.75">
      <c r="A12" s="2"/>
      <c r="B12" s="5"/>
      <c r="C12" s="2" t="b">
        <v>0</v>
      </c>
      <c r="D12" s="2" t="s">
        <v>452</v>
      </c>
      <c r="E12" s="5" t="s">
        <v>2105</v>
      </c>
    </row>
    <row r="13" spans="1:39" ht="12.75">
      <c r="A13" s="2"/>
      <c r="B13" s="5"/>
      <c r="C13" s="2" t="b">
        <v>0</v>
      </c>
      <c r="D13" s="2" t="s">
        <v>604</v>
      </c>
      <c r="E13" s="5" t="s">
        <v>605</v>
      </c>
      <c r="AB13" s="71">
        <f>AD6</f>
        <v>0</v>
      </c>
      <c r="AM13" s="59"/>
    </row>
    <row r="14" spans="1:5" ht="12.75">
      <c r="A14" s="2"/>
      <c r="B14" s="5"/>
      <c r="C14" s="2" t="b">
        <v>0</v>
      </c>
      <c r="D14" s="2" t="s">
        <v>43</v>
      </c>
      <c r="E14" s="5" t="s">
        <v>2135</v>
      </c>
    </row>
    <row r="15" spans="1:29" ht="12.75">
      <c r="A15" s="2"/>
      <c r="B15" s="5"/>
      <c r="C15" s="2" t="b">
        <v>0</v>
      </c>
      <c r="D15" s="2" t="s">
        <v>414</v>
      </c>
      <c r="E15" s="5" t="s">
        <v>2136</v>
      </c>
      <c r="AC15" s="2"/>
    </row>
    <row r="16" spans="1:5" ht="12.75">
      <c r="A16" s="2"/>
      <c r="B16" s="5"/>
      <c r="C16" s="2" t="s">
        <v>868</v>
      </c>
      <c r="D16" s="2" t="s">
        <v>417</v>
      </c>
      <c r="E16" s="5" t="s">
        <v>2137</v>
      </c>
    </row>
    <row r="17" spans="1:5" ht="12.75">
      <c r="A17" s="2"/>
      <c r="B17" s="5"/>
      <c r="C17" s="2" t="s">
        <v>868</v>
      </c>
      <c r="D17" s="2" t="s">
        <v>425</v>
      </c>
      <c r="E17" s="5" t="s">
        <v>2138</v>
      </c>
    </row>
    <row r="18" spans="1:5" ht="12.75">
      <c r="A18" s="2"/>
      <c r="B18" s="5"/>
      <c r="C18" s="2" t="s">
        <v>868</v>
      </c>
      <c r="D18" s="2" t="s">
        <v>314</v>
      </c>
      <c r="E18" s="5" t="s">
        <v>2139</v>
      </c>
    </row>
    <row r="19" spans="1:5" ht="12.75">
      <c r="A19" s="2"/>
      <c r="B19" s="5"/>
      <c r="C19" s="2" t="s">
        <v>868</v>
      </c>
      <c r="D19" s="2" t="s">
        <v>337</v>
      </c>
      <c r="E19" s="5" t="s">
        <v>2140</v>
      </c>
    </row>
    <row r="20" spans="1:5" ht="12.75">
      <c r="A20" s="2"/>
      <c r="B20" s="5"/>
      <c r="C20" s="2" t="s">
        <v>868</v>
      </c>
      <c r="D20" s="2"/>
      <c r="E20" s="5"/>
    </row>
    <row r="21" spans="1:27" ht="12.75">
      <c r="A21" s="2"/>
      <c r="B21" s="5"/>
      <c r="C21" s="2" t="s">
        <v>868</v>
      </c>
      <c r="D21" s="2"/>
      <c r="E21" s="5"/>
      <c r="AA21" s="35"/>
    </row>
    <row r="22" spans="1:27" ht="12.75">
      <c r="A22" s="2"/>
      <c r="B22" s="5"/>
      <c r="C22" s="2" t="s">
        <v>868</v>
      </c>
      <c r="D22" s="2"/>
      <c r="E22" s="5"/>
      <c r="AA22" s="35"/>
    </row>
    <row r="23" spans="1:5" ht="12.75">
      <c r="A23" s="2"/>
      <c r="B23" s="5"/>
      <c r="C23" s="2" t="s">
        <v>868</v>
      </c>
      <c r="D23" s="2"/>
      <c r="E23" s="5"/>
    </row>
    <row r="24" spans="1:5" ht="12.75">
      <c r="A24" s="2"/>
      <c r="B24" s="5"/>
      <c r="C24" s="2" t="s">
        <v>868</v>
      </c>
      <c r="D24" s="2"/>
      <c r="E24" s="5"/>
    </row>
    <row r="25" spans="1:5" ht="12.75">
      <c r="A25" s="2"/>
      <c r="B25" s="5"/>
      <c r="C25" s="2" t="s">
        <v>868</v>
      </c>
      <c r="D25" s="2"/>
      <c r="E25" s="5"/>
    </row>
    <row r="26" spans="1:5" ht="12.75">
      <c r="A26" s="2"/>
      <c r="B26" s="5"/>
      <c r="C26" s="2" t="s">
        <v>868</v>
      </c>
      <c r="D26" s="2"/>
      <c r="E26" s="5"/>
    </row>
    <row r="27" spans="1:5" ht="12.75">
      <c r="A27" s="2"/>
      <c r="B27" s="5"/>
      <c r="C27" s="2" t="s">
        <v>868</v>
      </c>
      <c r="D27" s="2"/>
      <c r="E27" s="5"/>
    </row>
    <row r="28" spans="1:5" ht="12.75">
      <c r="A28" s="2"/>
      <c r="B28" s="5"/>
      <c r="C28" s="2" t="s">
        <v>868</v>
      </c>
      <c r="D28" s="2"/>
      <c r="E28" s="5"/>
    </row>
    <row r="29" spans="1:5" ht="12.75">
      <c r="A29" s="2"/>
      <c r="B29" s="5"/>
      <c r="C29" s="2" t="s">
        <v>868</v>
      </c>
      <c r="D29" s="2"/>
      <c r="E29" s="5"/>
    </row>
    <row r="30" spans="1:5" ht="12.75">
      <c r="A30" s="2"/>
      <c r="B30" s="5"/>
      <c r="C30" s="2" t="s">
        <v>868</v>
      </c>
      <c r="D30" s="2"/>
      <c r="E30" s="5"/>
    </row>
    <row r="31" spans="1:5" ht="12.75">
      <c r="A31" s="2"/>
      <c r="B31" s="5"/>
      <c r="C31" s="2" t="s">
        <v>868</v>
      </c>
      <c r="D31" s="2"/>
      <c r="E31" s="5"/>
    </row>
    <row r="32" spans="1:5" ht="12.75">
      <c r="A32" s="2"/>
      <c r="B32" s="5"/>
      <c r="C32" s="2" t="s">
        <v>868</v>
      </c>
      <c r="D32" s="2"/>
      <c r="E32" s="5"/>
    </row>
    <row r="33" spans="1:5" ht="12.75">
      <c r="A33" s="2"/>
      <c r="B33" s="5"/>
      <c r="C33" s="2" t="s">
        <v>868</v>
      </c>
      <c r="D33" s="2"/>
      <c r="E33" s="5"/>
    </row>
    <row r="34" spans="1:5" ht="12.75">
      <c r="A34" s="2"/>
      <c r="B34" s="5"/>
      <c r="C34" s="2" t="s">
        <v>868</v>
      </c>
      <c r="D34" s="2"/>
      <c r="E34" s="5"/>
    </row>
    <row r="35" spans="1:5" ht="12.75">
      <c r="A35" s="2"/>
      <c r="B35" s="5"/>
      <c r="C35" s="2" t="s">
        <v>868</v>
      </c>
      <c r="D35" s="2"/>
      <c r="E35" s="5"/>
    </row>
    <row r="36" spans="1:5" ht="12.75">
      <c r="A36" s="2"/>
      <c r="B36" s="5"/>
      <c r="C36" s="2" t="s">
        <v>868</v>
      </c>
      <c r="D36" s="2"/>
      <c r="E36" s="5"/>
    </row>
    <row r="37" spans="1:5" ht="12.75">
      <c r="A37" s="2"/>
      <c r="B37" s="5"/>
      <c r="C37" s="2" t="s">
        <v>868</v>
      </c>
      <c r="D37" s="2"/>
      <c r="E37" s="5"/>
    </row>
    <row r="38" spans="1:5" ht="12.75">
      <c r="A38" s="2"/>
      <c r="B38" s="5"/>
      <c r="C38" s="2" t="s">
        <v>868</v>
      </c>
      <c r="D38" s="2"/>
      <c r="E38" s="5"/>
    </row>
    <row r="39" spans="1:5" ht="12.75">
      <c r="A39" s="2"/>
      <c r="B39" s="5"/>
      <c r="C39" s="2" t="s">
        <v>868</v>
      </c>
      <c r="D39" s="2"/>
      <c r="E39" s="5"/>
    </row>
    <row r="40" spans="1:5" ht="12.75">
      <c r="A40" s="2"/>
      <c r="B40" s="5"/>
      <c r="C40" s="2" t="s">
        <v>868</v>
      </c>
      <c r="D40" s="2"/>
      <c r="E40" s="5"/>
    </row>
    <row r="41" spans="1:29" ht="12.75">
      <c r="A41" s="2"/>
      <c r="B41" s="5"/>
      <c r="C41" s="2" t="s">
        <v>868</v>
      </c>
      <c r="D41" s="2"/>
      <c r="E41" s="5"/>
      <c r="AC41" s="5"/>
    </row>
    <row r="42" spans="1:5" ht="12.75">
      <c r="A42" s="2"/>
      <c r="B42" s="5"/>
      <c r="C42" s="2" t="s">
        <v>868</v>
      </c>
      <c r="D42" s="2"/>
      <c r="E42" s="5"/>
    </row>
    <row r="43" spans="1:5" ht="12.75">
      <c r="A43" s="2"/>
      <c r="B43" s="5"/>
      <c r="C43" s="2" t="s">
        <v>868</v>
      </c>
      <c r="D43" s="2"/>
      <c r="E43" s="5"/>
    </row>
    <row r="44" spans="1:5" ht="12.75">
      <c r="A44" s="2"/>
      <c r="B44" s="5"/>
      <c r="C44" s="2" t="s">
        <v>868</v>
      </c>
      <c r="D44" s="2"/>
      <c r="E44" s="5"/>
    </row>
    <row r="45" spans="1:5" ht="12.75">
      <c r="A45" s="2"/>
      <c r="B45" s="5"/>
      <c r="C45" s="2" t="s">
        <v>868</v>
      </c>
      <c r="E45" s="5"/>
    </row>
    <row r="46" spans="1:5" ht="12.75">
      <c r="A46" s="2"/>
      <c r="B46" s="5"/>
      <c r="C46" s="2" t="s">
        <v>868</v>
      </c>
      <c r="E46" s="5"/>
    </row>
    <row r="47" spans="1:5" ht="12.75">
      <c r="A47" s="2"/>
      <c r="B47" s="5"/>
      <c r="C47" s="2" t="s">
        <v>868</v>
      </c>
      <c r="E47" s="5"/>
    </row>
    <row r="48" spans="1:5" ht="12.75">
      <c r="A48" s="2"/>
      <c r="B48" s="5"/>
      <c r="C48" s="2" t="s">
        <v>868</v>
      </c>
      <c r="E48" s="5"/>
    </row>
    <row r="49" spans="1:5" ht="12.75">
      <c r="A49" s="2"/>
      <c r="B49" s="5"/>
      <c r="C49" s="2" t="s">
        <v>868</v>
      </c>
      <c r="E49" s="5"/>
    </row>
    <row r="50" spans="1:5" ht="12.75">
      <c r="A50" s="2"/>
      <c r="B50" s="5"/>
      <c r="C50" s="2" t="s">
        <v>868</v>
      </c>
      <c r="E50" s="5"/>
    </row>
    <row r="51" spans="1:5" ht="12.75">
      <c r="A51" s="2"/>
      <c r="B51" s="5"/>
      <c r="C51" s="2" t="s">
        <v>868</v>
      </c>
      <c r="E51" s="5"/>
    </row>
    <row r="52" spans="1:5" ht="12.75">
      <c r="A52" s="2"/>
      <c r="B52" s="5"/>
      <c r="C52" s="2" t="s">
        <v>868</v>
      </c>
      <c r="E52" s="5"/>
    </row>
    <row r="53" spans="1:5" ht="12.75">
      <c r="A53" s="2"/>
      <c r="B53" s="5"/>
      <c r="C53" s="2" t="s">
        <v>868</v>
      </c>
      <c r="E53" s="5"/>
    </row>
    <row r="54" spans="1:5" ht="12.75">
      <c r="A54" s="2"/>
      <c r="B54" s="5"/>
      <c r="C54" s="2" t="s">
        <v>868</v>
      </c>
      <c r="E54" s="5"/>
    </row>
    <row r="55" spans="1:5" ht="12.75">
      <c r="A55" s="2"/>
      <c r="B55" s="5"/>
      <c r="C55" s="2" t="s">
        <v>868</v>
      </c>
      <c r="E55" s="5"/>
    </row>
    <row r="56" spans="1:5" ht="12.75">
      <c r="A56" s="2"/>
      <c r="B56" s="5"/>
      <c r="C56" s="2" t="s">
        <v>868</v>
      </c>
      <c r="E56" s="5"/>
    </row>
    <row r="57" spans="1:5" ht="12.75">
      <c r="A57" s="2"/>
      <c r="B57" s="5"/>
      <c r="C57" s="2" t="s">
        <v>868</v>
      </c>
      <c r="E57" s="5"/>
    </row>
    <row r="58" spans="1:5" ht="12.75">
      <c r="A58" s="2"/>
      <c r="B58" s="5"/>
      <c r="C58" s="2" t="s">
        <v>868</v>
      </c>
      <c r="E58" s="5"/>
    </row>
    <row r="59" spans="1:5" ht="12.75">
      <c r="A59" s="2"/>
      <c r="B59" s="5"/>
      <c r="C59" s="2" t="s">
        <v>868</v>
      </c>
      <c r="E59" s="5"/>
    </row>
    <row r="60" spans="1:5" ht="12.75">
      <c r="A60" s="2"/>
      <c r="B60" s="5"/>
      <c r="C60" s="2" t="s">
        <v>868</v>
      </c>
      <c r="E60" s="5"/>
    </row>
    <row r="61" spans="1:5" ht="12.75">
      <c r="A61" s="2"/>
      <c r="B61" s="5"/>
      <c r="C61" s="2" t="s">
        <v>868</v>
      </c>
      <c r="E61" s="5"/>
    </row>
    <row r="62" spans="1:5" ht="12.75">
      <c r="A62" s="2"/>
      <c r="B62" s="5"/>
      <c r="C62" s="2" t="s">
        <v>868</v>
      </c>
      <c r="E62" s="5"/>
    </row>
    <row r="63" spans="1:5" ht="12.75">
      <c r="A63" s="2"/>
      <c r="B63" s="5"/>
      <c r="C63" s="2" t="s">
        <v>868</v>
      </c>
      <c r="E63" s="5"/>
    </row>
    <row r="64" spans="1:5" ht="12.75">
      <c r="A64" s="2"/>
      <c r="B64" s="5"/>
      <c r="C64" s="2" t="s">
        <v>868</v>
      </c>
      <c r="E64" s="5"/>
    </row>
    <row r="65" spans="1:5" ht="12.75">
      <c r="A65" s="2"/>
      <c r="B65" s="5"/>
      <c r="C65" s="2" t="s">
        <v>868</v>
      </c>
      <c r="E65" s="5"/>
    </row>
    <row r="66" spans="1:5" ht="12.75">
      <c r="A66" s="2"/>
      <c r="B66" s="5"/>
      <c r="C66" s="2" t="s">
        <v>868</v>
      </c>
      <c r="E66" s="5"/>
    </row>
    <row r="67" spans="1:5" ht="12.75">
      <c r="A67" s="2"/>
      <c r="B67" s="5"/>
      <c r="C67" s="2" t="s">
        <v>868</v>
      </c>
      <c r="E67" s="5"/>
    </row>
    <row r="68" spans="1:5" ht="12.75">
      <c r="A68" s="2"/>
      <c r="B68" s="5"/>
      <c r="C68" s="2" t="s">
        <v>868</v>
      </c>
      <c r="E68" s="5"/>
    </row>
    <row r="69" spans="1:5" ht="12.75">
      <c r="A69" s="2"/>
      <c r="B69" s="5"/>
      <c r="C69" s="2" t="s">
        <v>868</v>
      </c>
      <c r="E69" s="5"/>
    </row>
    <row r="70" spans="1:5" ht="12.75">
      <c r="A70" s="2"/>
      <c r="B70" s="5"/>
      <c r="C70" s="2" t="s">
        <v>868</v>
      </c>
      <c r="E70" s="5"/>
    </row>
    <row r="71" spans="1:5" ht="12.75">
      <c r="A71" s="2"/>
      <c r="B71" s="5"/>
      <c r="C71" s="2" t="s">
        <v>868</v>
      </c>
      <c r="E71" s="5"/>
    </row>
    <row r="72" spans="1:5" ht="12.75">
      <c r="A72" s="2"/>
      <c r="B72" s="5"/>
      <c r="C72" s="2" t="s">
        <v>868</v>
      </c>
      <c r="E72" s="5"/>
    </row>
    <row r="73" spans="1:5" ht="12.75">
      <c r="A73" s="2"/>
      <c r="B73" s="5"/>
      <c r="C73" s="2" t="s">
        <v>868</v>
      </c>
      <c r="E73" s="5"/>
    </row>
    <row r="74" spans="1:5" ht="12.75">
      <c r="A74" s="2"/>
      <c r="B74" s="5"/>
      <c r="C74" s="2" t="s">
        <v>868</v>
      </c>
      <c r="E74" s="5"/>
    </row>
    <row r="75" spans="1:5" ht="12.75">
      <c r="A75" s="2"/>
      <c r="B75" s="5"/>
      <c r="C75" s="2" t="s">
        <v>868</v>
      </c>
      <c r="E75" s="5"/>
    </row>
    <row r="76" spans="1:5" ht="12.75">
      <c r="A76" s="2"/>
      <c r="B76" s="5"/>
      <c r="C76" s="2" t="s">
        <v>868</v>
      </c>
      <c r="E76" s="5"/>
    </row>
    <row r="77" spans="1:5" ht="12.75">
      <c r="A77" s="2"/>
      <c r="B77" s="5"/>
      <c r="C77" s="2" t="s">
        <v>868</v>
      </c>
      <c r="E77" s="5"/>
    </row>
    <row r="78" spans="1:5" ht="12.75">
      <c r="A78" s="2"/>
      <c r="B78" s="5"/>
      <c r="C78" s="2" t="s">
        <v>868</v>
      </c>
      <c r="E78" s="5"/>
    </row>
    <row r="79" spans="1:5" ht="12.75">
      <c r="A79" s="2"/>
      <c r="B79" s="5"/>
      <c r="C79" s="2" t="s">
        <v>868</v>
      </c>
      <c r="E79" s="5"/>
    </row>
    <row r="80" spans="1:5" ht="12.75">
      <c r="A80" s="2"/>
      <c r="B80" s="5"/>
      <c r="C80" s="2" t="s">
        <v>868</v>
      </c>
      <c r="E80" s="5"/>
    </row>
    <row r="81" spans="1:5" ht="12.75">
      <c r="A81" s="2"/>
      <c r="B81" s="5"/>
      <c r="C81" s="2" t="s">
        <v>868</v>
      </c>
      <c r="E81" s="5"/>
    </row>
    <row r="82" spans="1:5" ht="12.75">
      <c r="A82" s="2"/>
      <c r="B82" s="5"/>
      <c r="C82" s="2" t="s">
        <v>868</v>
      </c>
      <c r="E82" s="5"/>
    </row>
    <row r="83" spans="1:5" ht="12.75">
      <c r="A83" s="2"/>
      <c r="B83" s="5"/>
      <c r="C83" s="2" t="s">
        <v>868</v>
      </c>
      <c r="E83" s="5"/>
    </row>
    <row r="84" spans="1:5" ht="12.75">
      <c r="A84" s="2"/>
      <c r="B84" s="5"/>
      <c r="C84" s="2" t="s">
        <v>868</v>
      </c>
      <c r="E84" s="5"/>
    </row>
    <row r="85" spans="1:5" ht="12.75">
      <c r="A85" s="2"/>
      <c r="B85" s="5"/>
      <c r="C85" s="2" t="s">
        <v>868</v>
      </c>
      <c r="E85" s="5"/>
    </row>
    <row r="86" spans="1:5" ht="12.75">
      <c r="A86" s="2"/>
      <c r="B86" s="5"/>
      <c r="C86" s="2" t="s">
        <v>868</v>
      </c>
      <c r="E86" s="5"/>
    </row>
    <row r="87" spans="1:5" ht="12.75">
      <c r="A87" s="2"/>
      <c r="B87" s="5"/>
      <c r="C87" s="2" t="s">
        <v>868</v>
      </c>
      <c r="E87" s="5"/>
    </row>
    <row r="88" spans="1:5" ht="12.75">
      <c r="A88" s="2"/>
      <c r="B88" s="5"/>
      <c r="C88" s="2" t="s">
        <v>868</v>
      </c>
      <c r="E88" s="5"/>
    </row>
    <row r="89" spans="1:5" ht="12.75">
      <c r="A89" s="2"/>
      <c r="B89" s="5"/>
      <c r="C89" s="2" t="s">
        <v>868</v>
      </c>
      <c r="E89" s="5"/>
    </row>
    <row r="90" spans="1:5" ht="12.75">
      <c r="A90" s="2"/>
      <c r="B90" s="5"/>
      <c r="C90" s="2" t="s">
        <v>868</v>
      </c>
      <c r="E90" s="5"/>
    </row>
    <row r="91" spans="1:5" ht="12.75">
      <c r="A91" s="2"/>
      <c r="B91" s="5"/>
      <c r="C91" s="2" t="s">
        <v>868</v>
      </c>
      <c r="E91" s="5"/>
    </row>
    <row r="92" spans="1:5" ht="12.75">
      <c r="A92" s="2"/>
      <c r="B92" s="5"/>
      <c r="C92" s="2" t="s">
        <v>868</v>
      </c>
      <c r="E92" s="5"/>
    </row>
    <row r="93" spans="1:5" ht="12.75">
      <c r="A93" s="2"/>
      <c r="B93" s="5"/>
      <c r="C93" s="2" t="s">
        <v>868</v>
      </c>
      <c r="E93" s="5"/>
    </row>
    <row r="94" spans="1:5" ht="12.75">
      <c r="A94" s="2"/>
      <c r="B94" s="5"/>
      <c r="C94" s="2" t="s">
        <v>868</v>
      </c>
      <c r="E94" s="5"/>
    </row>
    <row r="95" spans="1:5" ht="12.75">
      <c r="A95" s="2"/>
      <c r="B95" s="5"/>
      <c r="C95" s="2" t="s">
        <v>868</v>
      </c>
      <c r="E95" s="5"/>
    </row>
    <row r="96" spans="1:5" ht="12.75">
      <c r="A96" s="2"/>
      <c r="B96" s="5"/>
      <c r="C96" s="2" t="s">
        <v>868</v>
      </c>
      <c r="E96" s="5"/>
    </row>
    <row r="97" spans="1:5" ht="12.75">
      <c r="A97" s="2"/>
      <c r="B97" s="5"/>
      <c r="C97" s="2" t="s">
        <v>868</v>
      </c>
      <c r="E97" s="5"/>
    </row>
    <row r="98" spans="1:5" ht="12.75">
      <c r="A98" s="2"/>
      <c r="B98" s="5"/>
      <c r="C98" s="2" t="s">
        <v>868</v>
      </c>
      <c r="E98" s="5"/>
    </row>
    <row r="99" spans="1:5" ht="12.75">
      <c r="A99" s="2"/>
      <c r="B99" s="5"/>
      <c r="C99" s="2" t="s">
        <v>868</v>
      </c>
      <c r="E99" s="5"/>
    </row>
    <row r="100" spans="1:5" ht="12.75">
      <c r="A100" s="2"/>
      <c r="B100" s="5"/>
      <c r="C100" s="2" t="s">
        <v>868</v>
      </c>
      <c r="E100" s="5"/>
    </row>
    <row r="101" spans="1:5" ht="12.75">
      <c r="A101" s="2"/>
      <c r="B101" s="5"/>
      <c r="C101" s="2" t="s">
        <v>868</v>
      </c>
      <c r="E101" s="5"/>
    </row>
    <row r="102" spans="1:5" ht="12.75">
      <c r="A102" s="2"/>
      <c r="B102" s="5"/>
      <c r="C102" s="2" t="s">
        <v>868</v>
      </c>
      <c r="E102" s="5"/>
    </row>
    <row r="103" spans="1:5" ht="12.75">
      <c r="A103" s="2"/>
      <c r="B103" s="5"/>
      <c r="C103" s="2" t="s">
        <v>868</v>
      </c>
      <c r="E103" s="5"/>
    </row>
    <row r="104" spans="1:5" ht="12.75">
      <c r="A104" s="2"/>
      <c r="B104" s="5"/>
      <c r="C104" s="2" t="s">
        <v>868</v>
      </c>
      <c r="E104" s="5"/>
    </row>
    <row r="105" spans="1:5" ht="12.75">
      <c r="A105" s="2"/>
      <c r="B105" s="5"/>
      <c r="C105" s="2" t="s">
        <v>868</v>
      </c>
      <c r="E105" s="5"/>
    </row>
    <row r="106" spans="1:5" ht="12.75">
      <c r="A106" s="2"/>
      <c r="B106" s="5"/>
      <c r="C106" s="2" t="s">
        <v>868</v>
      </c>
      <c r="E106" s="5"/>
    </row>
    <row r="107" spans="1:5" ht="12.75">
      <c r="A107" s="2"/>
      <c r="B107" s="5"/>
      <c r="C107" s="2" t="s">
        <v>868</v>
      </c>
      <c r="E107" s="5"/>
    </row>
    <row r="108" spans="1:5" ht="12.75">
      <c r="A108" s="2"/>
      <c r="B108" s="5"/>
      <c r="C108" s="2" t="s">
        <v>868</v>
      </c>
      <c r="E108" s="5"/>
    </row>
    <row r="109" spans="1:5" ht="12.75">
      <c r="A109" s="2"/>
      <c r="B109" s="5"/>
      <c r="C109" s="2" t="s">
        <v>868</v>
      </c>
      <c r="E109" s="5"/>
    </row>
    <row r="110" spans="1:5" ht="12.75">
      <c r="A110" s="2"/>
      <c r="B110" s="5"/>
      <c r="C110" s="2" t="s">
        <v>868</v>
      </c>
      <c r="E110" s="5"/>
    </row>
    <row r="111" spans="1:5" ht="12.75">
      <c r="A111" s="2"/>
      <c r="B111" s="5"/>
      <c r="C111" s="2" t="s">
        <v>868</v>
      </c>
      <c r="E111" s="5"/>
    </row>
    <row r="112" spans="1:5" ht="12.75">
      <c r="A112" s="2"/>
      <c r="B112" s="5"/>
      <c r="C112" s="2" t="s">
        <v>868</v>
      </c>
      <c r="E112" s="5"/>
    </row>
    <row r="113" spans="1:5" ht="12.75">
      <c r="A113" s="2"/>
      <c r="B113" s="5"/>
      <c r="C113" s="2" t="s">
        <v>868</v>
      </c>
      <c r="E113" s="5"/>
    </row>
    <row r="114" spans="1:5" ht="12.75">
      <c r="A114" s="2"/>
      <c r="B114" s="5"/>
      <c r="C114" s="2" t="s">
        <v>868</v>
      </c>
      <c r="E114" s="5"/>
    </row>
    <row r="115" spans="1:5" ht="12.75">
      <c r="A115" s="2"/>
      <c r="B115" s="5"/>
      <c r="C115" s="2" t="s">
        <v>868</v>
      </c>
      <c r="E115" s="5"/>
    </row>
    <row r="116" spans="1:5" ht="12.75">
      <c r="A116" s="2"/>
      <c r="B116" s="5"/>
      <c r="C116" s="2" t="s">
        <v>868</v>
      </c>
      <c r="E116" s="5"/>
    </row>
    <row r="117" spans="1:5" ht="12.75">
      <c r="A117" s="2"/>
      <c r="B117" s="5"/>
      <c r="C117" s="2" t="s">
        <v>868</v>
      </c>
      <c r="E117" s="5"/>
    </row>
    <row r="118" spans="1:5" ht="12.75">
      <c r="A118" s="2"/>
      <c r="B118" s="5"/>
      <c r="C118" s="2" t="s">
        <v>868</v>
      </c>
      <c r="E118" s="5"/>
    </row>
    <row r="119" spans="1:5" ht="12.75">
      <c r="A119" s="2"/>
      <c r="B119" s="5"/>
      <c r="C119" s="2" t="s">
        <v>868</v>
      </c>
      <c r="E119" s="5"/>
    </row>
    <row r="120" spans="1:5" ht="12.75">
      <c r="A120" s="2"/>
      <c r="B120" s="5"/>
      <c r="C120" s="2" t="s">
        <v>868</v>
      </c>
      <c r="E120" s="5"/>
    </row>
    <row r="121" spans="1:5" ht="12.75">
      <c r="A121" s="2"/>
      <c r="B121" s="5"/>
      <c r="C121" s="2" t="s">
        <v>868</v>
      </c>
      <c r="E121" s="5"/>
    </row>
    <row r="122" spans="1:5" ht="12.75">
      <c r="A122" s="2"/>
      <c r="B122" s="5"/>
      <c r="C122" s="2" t="s">
        <v>868</v>
      </c>
      <c r="E122" s="5"/>
    </row>
    <row r="123" spans="1:5" ht="12.75">
      <c r="A123" s="2"/>
      <c r="B123" s="5"/>
      <c r="C123" s="2" t="s">
        <v>868</v>
      </c>
      <c r="E123" s="5"/>
    </row>
    <row r="124" spans="1:5" ht="12.75">
      <c r="A124" s="2"/>
      <c r="B124" s="5"/>
      <c r="C124" s="2" t="s">
        <v>868</v>
      </c>
      <c r="D124" s="2"/>
      <c r="E124" s="2"/>
    </row>
    <row r="125" spans="1:4" ht="12.75">
      <c r="A125" s="2"/>
      <c r="B125" s="5"/>
      <c r="C125" s="2" t="s">
        <v>868</v>
      </c>
      <c r="D125" s="2"/>
    </row>
    <row r="126" spans="1:5" ht="12.75">
      <c r="A126" s="2"/>
      <c r="B126" s="5"/>
      <c r="C126" s="2" t="s">
        <v>868</v>
      </c>
      <c r="E126" s="5"/>
    </row>
    <row r="127" spans="1:5" ht="12.75">
      <c r="A127" s="2"/>
      <c r="B127" s="5"/>
      <c r="C127" s="2" t="s">
        <v>868</v>
      </c>
      <c r="E127" s="5"/>
    </row>
    <row r="128" spans="1:5" ht="12.75">
      <c r="A128" s="2"/>
      <c r="B128" s="5"/>
      <c r="C128" s="2" t="s">
        <v>868</v>
      </c>
      <c r="E128" s="5"/>
    </row>
    <row r="129" spans="1:5" ht="12.75">
      <c r="A129" s="2"/>
      <c r="B129" s="5"/>
      <c r="C129" s="2" t="s">
        <v>868</v>
      </c>
      <c r="E129" s="5"/>
    </row>
    <row r="130" spans="1:5" ht="12.75">
      <c r="A130" s="2"/>
      <c r="B130" s="5"/>
      <c r="C130" s="2" t="s">
        <v>868</v>
      </c>
      <c r="E130" s="5"/>
    </row>
    <row r="131" spans="1:5" ht="12.75">
      <c r="A131" s="2"/>
      <c r="B131" s="5"/>
      <c r="C131" s="2" t="s">
        <v>868</v>
      </c>
      <c r="E131" s="5"/>
    </row>
    <row r="132" spans="1:5" ht="12.75">
      <c r="A132" s="2"/>
      <c r="B132" s="5"/>
      <c r="C132" s="2" t="s">
        <v>868</v>
      </c>
      <c r="E132" s="5"/>
    </row>
    <row r="133" spans="1:5" ht="12.75">
      <c r="A133" s="2"/>
      <c r="B133" s="5"/>
      <c r="C133" s="2" t="s">
        <v>868</v>
      </c>
      <c r="E133" s="5"/>
    </row>
    <row r="134" spans="1:5" ht="12.75">
      <c r="A134" s="2"/>
      <c r="B134" s="5"/>
      <c r="C134" s="2" t="s">
        <v>868</v>
      </c>
      <c r="E134" s="5"/>
    </row>
    <row r="135" spans="1:5" ht="12.75">
      <c r="A135" s="2"/>
      <c r="B135" s="5"/>
      <c r="C135" s="2" t="s">
        <v>868</v>
      </c>
      <c r="E135" s="5"/>
    </row>
    <row r="136" spans="1:5" ht="12.75">
      <c r="A136" s="2"/>
      <c r="B136" s="5"/>
      <c r="C136" s="2" t="s">
        <v>868</v>
      </c>
      <c r="E136" s="5"/>
    </row>
    <row r="137" spans="1:5" ht="12.75">
      <c r="A137" s="2"/>
      <c r="B137" s="5"/>
      <c r="C137" s="2" t="s">
        <v>868</v>
      </c>
      <c r="E137" s="5"/>
    </row>
    <row r="138" spans="1:5" ht="12.75">
      <c r="A138" s="2"/>
      <c r="B138" s="5"/>
      <c r="C138" s="2" t="s">
        <v>868</v>
      </c>
      <c r="E138" s="5"/>
    </row>
    <row r="139" spans="1:5" ht="12.75">
      <c r="A139" s="2"/>
      <c r="B139" s="5"/>
      <c r="C139" s="2" t="s">
        <v>868</v>
      </c>
      <c r="E139" s="5"/>
    </row>
    <row r="140" spans="1:5" ht="12.75">
      <c r="A140" s="2"/>
      <c r="B140" s="5"/>
      <c r="C140" s="2" t="s">
        <v>868</v>
      </c>
      <c r="E140" s="5"/>
    </row>
    <row r="141" spans="1:5" ht="12.75">
      <c r="A141" s="2"/>
      <c r="B141" s="5"/>
      <c r="C141" s="2" t="s">
        <v>868</v>
      </c>
      <c r="E141" s="5"/>
    </row>
    <row r="142" spans="1:5" ht="12.75">
      <c r="A142" s="2"/>
      <c r="B142" s="5"/>
      <c r="C142" s="2" t="s">
        <v>868</v>
      </c>
      <c r="E142" s="5"/>
    </row>
    <row r="143" spans="1:5" ht="12.75">
      <c r="A143" s="2"/>
      <c r="B143" s="5"/>
      <c r="C143" s="2" t="s">
        <v>868</v>
      </c>
      <c r="E143" s="5"/>
    </row>
    <row r="144" spans="1:5" ht="12.75">
      <c r="A144" s="2"/>
      <c r="B144" s="5"/>
      <c r="C144" s="2" t="s">
        <v>868</v>
      </c>
      <c r="E144" s="5"/>
    </row>
    <row r="145" spans="1:5" ht="12.75">
      <c r="A145" s="2"/>
      <c r="B145" s="5"/>
      <c r="C145" s="2" t="s">
        <v>868</v>
      </c>
      <c r="E145" s="5"/>
    </row>
    <row r="146" spans="1:5" ht="12.75">
      <c r="A146" s="2"/>
      <c r="B146" s="5"/>
      <c r="C146" s="2" t="s">
        <v>868</v>
      </c>
      <c r="E146" s="5"/>
    </row>
    <row r="147" spans="1:5" ht="12.75">
      <c r="A147" s="2"/>
      <c r="B147" s="5"/>
      <c r="C147" s="2" t="s">
        <v>868</v>
      </c>
      <c r="E147" s="5"/>
    </row>
    <row r="148" spans="1:5" ht="12.75">
      <c r="A148" s="2"/>
      <c r="B148" s="5"/>
      <c r="C148" s="2" t="s">
        <v>868</v>
      </c>
      <c r="E148" s="5"/>
    </row>
    <row r="149" spans="1:5" ht="12.75">
      <c r="A149" s="2"/>
      <c r="B149" s="5"/>
      <c r="C149" s="2" t="s">
        <v>868</v>
      </c>
      <c r="E149" s="5"/>
    </row>
    <row r="150" spans="1:5" ht="12.75">
      <c r="A150" s="2"/>
      <c r="B150" s="5"/>
      <c r="C150" s="2" t="s">
        <v>868</v>
      </c>
      <c r="E150" s="5"/>
    </row>
    <row r="151" spans="1:5" ht="12.75">
      <c r="A151" s="2"/>
      <c r="B151" s="5"/>
      <c r="C151" s="2" t="s">
        <v>868</v>
      </c>
      <c r="E151" s="5"/>
    </row>
    <row r="152" spans="1:5" ht="12.75">
      <c r="A152" s="2"/>
      <c r="B152" s="5"/>
      <c r="C152" s="2" t="s">
        <v>868</v>
      </c>
      <c r="E152" s="5"/>
    </row>
    <row r="153" spans="1:5" ht="12.75">
      <c r="A153" s="2"/>
      <c r="B153" s="5"/>
      <c r="C153" s="2" t="s">
        <v>868</v>
      </c>
      <c r="E153" s="5"/>
    </row>
    <row r="154" spans="1:5" ht="12.75">
      <c r="A154" s="2"/>
      <c r="B154" s="5"/>
      <c r="C154" s="2" t="s">
        <v>868</v>
      </c>
      <c r="E154" s="5"/>
    </row>
    <row r="155" spans="1:5" ht="12.75">
      <c r="A155" s="2"/>
      <c r="B155" s="5"/>
      <c r="C155" s="2" t="s">
        <v>868</v>
      </c>
      <c r="E155" s="5"/>
    </row>
    <row r="156" spans="1:5" ht="12.75">
      <c r="A156" s="2"/>
      <c r="B156" s="5"/>
      <c r="C156" s="2" t="s">
        <v>868</v>
      </c>
      <c r="E156" s="5"/>
    </row>
    <row r="157" spans="1:5" ht="12.75">
      <c r="A157" s="2"/>
      <c r="B157" s="5"/>
      <c r="C157" s="2" t="s">
        <v>868</v>
      </c>
      <c r="E157" s="5"/>
    </row>
    <row r="158" spans="1:5" ht="12.75">
      <c r="A158" s="2"/>
      <c r="B158" s="5"/>
      <c r="C158" s="2" t="s">
        <v>868</v>
      </c>
      <c r="E158" s="5"/>
    </row>
    <row r="159" spans="1:5" ht="12.75">
      <c r="A159" s="2"/>
      <c r="B159" s="5"/>
      <c r="C159" s="2" t="s">
        <v>868</v>
      </c>
      <c r="D159" s="2"/>
      <c r="E159" s="2"/>
    </row>
    <row r="160" spans="1:4" ht="12.75">
      <c r="A160" s="2"/>
      <c r="B160" s="5"/>
      <c r="C160" s="2" t="s">
        <v>868</v>
      </c>
      <c r="D160" s="2"/>
    </row>
    <row r="161" spans="1:5" ht="12.75">
      <c r="A161" s="2"/>
      <c r="B161" s="5"/>
      <c r="C161" s="2" t="s">
        <v>868</v>
      </c>
      <c r="D161" s="2"/>
      <c r="E161" s="5"/>
    </row>
    <row r="162" spans="1:5" ht="12.75">
      <c r="A162" s="2"/>
      <c r="B162" s="5"/>
      <c r="C162" s="2" t="s">
        <v>868</v>
      </c>
      <c r="D162" s="2"/>
      <c r="E162" s="5"/>
    </row>
    <row r="163" spans="1:5" ht="12.75">
      <c r="A163" s="2"/>
      <c r="B163" s="5"/>
      <c r="C163" s="2" t="s">
        <v>868</v>
      </c>
      <c r="D163" s="2"/>
      <c r="E163" s="5"/>
    </row>
    <row r="164" spans="1:5" ht="12.75">
      <c r="A164" s="2"/>
      <c r="B164" s="5"/>
      <c r="C164" s="2" t="s">
        <v>868</v>
      </c>
      <c r="D164" s="2"/>
      <c r="E164" s="5"/>
    </row>
    <row r="165" spans="1:5" ht="12.75">
      <c r="A165" s="2"/>
      <c r="B165" s="5"/>
      <c r="C165" s="2" t="s">
        <v>868</v>
      </c>
      <c r="D165" s="2"/>
      <c r="E165" s="5"/>
    </row>
    <row r="166" spans="1:5" ht="12.75">
      <c r="A166" s="2"/>
      <c r="B166" s="5"/>
      <c r="C166" s="2" t="s">
        <v>868</v>
      </c>
      <c r="D166" s="2"/>
      <c r="E166" s="5"/>
    </row>
    <row r="167" spans="1:5" ht="12.75">
      <c r="A167" s="2"/>
      <c r="B167" s="5"/>
      <c r="C167" s="2" t="s">
        <v>868</v>
      </c>
      <c r="D167" s="2"/>
      <c r="E167" s="5"/>
    </row>
    <row r="168" spans="1:5" ht="12.75">
      <c r="A168" s="2"/>
      <c r="B168" s="5"/>
      <c r="C168" s="2" t="s">
        <v>868</v>
      </c>
      <c r="D168" s="2"/>
      <c r="E168" s="5"/>
    </row>
    <row r="169" spans="1:5" ht="12.75">
      <c r="A169" s="2"/>
      <c r="B169" s="5"/>
      <c r="C169" s="2" t="s">
        <v>868</v>
      </c>
      <c r="D169" s="2"/>
      <c r="E169" s="5"/>
    </row>
    <row r="170" spans="1:5" ht="12.75">
      <c r="A170" s="2"/>
      <c r="B170" s="5"/>
      <c r="C170" s="2" t="s">
        <v>868</v>
      </c>
      <c r="D170" s="2"/>
      <c r="E170" s="5"/>
    </row>
    <row r="171" spans="1:5" ht="12.75">
      <c r="A171" s="2"/>
      <c r="B171" s="5"/>
      <c r="C171" s="2" t="s">
        <v>868</v>
      </c>
      <c r="D171" s="2"/>
      <c r="E171" s="5"/>
    </row>
    <row r="172" spans="1:5" ht="12.75">
      <c r="A172" s="2"/>
      <c r="B172" s="5"/>
      <c r="C172" s="2" t="s">
        <v>868</v>
      </c>
      <c r="D172" s="2"/>
      <c r="E172" s="5"/>
    </row>
    <row r="173" spans="1:5" ht="12.75">
      <c r="A173" s="2"/>
      <c r="B173" s="5"/>
      <c r="C173" s="2" t="s">
        <v>868</v>
      </c>
      <c r="D173" s="2"/>
      <c r="E173" s="5"/>
    </row>
    <row r="174" spans="1:5" ht="12.75">
      <c r="A174" s="2"/>
      <c r="B174" s="5"/>
      <c r="C174" s="2" t="s">
        <v>868</v>
      </c>
      <c r="D174" s="2"/>
      <c r="E174" s="5"/>
    </row>
    <row r="175" spans="1:5" ht="12.75">
      <c r="A175" s="2"/>
      <c r="B175" s="5"/>
      <c r="C175" s="2" t="s">
        <v>868</v>
      </c>
      <c r="D175" s="2"/>
      <c r="E175" s="5"/>
    </row>
    <row r="176" spans="1:5" ht="12.75">
      <c r="A176" s="2"/>
      <c r="B176" s="5"/>
      <c r="C176" s="2" t="s">
        <v>868</v>
      </c>
      <c r="D176" s="2"/>
      <c r="E176" s="5"/>
    </row>
    <row r="177" spans="1:5" ht="12.75">
      <c r="A177" s="2"/>
      <c r="B177" s="5"/>
      <c r="C177" s="2" t="s">
        <v>868</v>
      </c>
      <c r="D177" s="2"/>
      <c r="E177" s="5"/>
    </row>
    <row r="178" spans="1:5" ht="12.75">
      <c r="A178" s="2"/>
      <c r="B178" s="5"/>
      <c r="C178" s="2" t="s">
        <v>868</v>
      </c>
      <c r="D178" s="2"/>
      <c r="E178" s="5"/>
    </row>
    <row r="179" spans="1:5" ht="12.75">
      <c r="A179" s="2"/>
      <c r="B179" s="5"/>
      <c r="C179" s="2" t="s">
        <v>868</v>
      </c>
      <c r="D179" s="2"/>
      <c r="E179" s="5"/>
    </row>
    <row r="180" spans="1:5" ht="12.75">
      <c r="A180" s="2"/>
      <c r="B180" s="5"/>
      <c r="C180" s="2" t="s">
        <v>868</v>
      </c>
      <c r="D180" s="2"/>
      <c r="E180" s="5"/>
    </row>
    <row r="181" spans="1:5" ht="12.75">
      <c r="A181" s="2"/>
      <c r="B181" s="5"/>
      <c r="C181" s="2" t="s">
        <v>868</v>
      </c>
      <c r="D181" s="2"/>
      <c r="E181" s="5"/>
    </row>
    <row r="182" spans="1:5" ht="12.75">
      <c r="A182" s="2"/>
      <c r="B182" s="5"/>
      <c r="C182" s="2" t="s">
        <v>868</v>
      </c>
      <c r="D182" s="2"/>
      <c r="E182" s="5"/>
    </row>
    <row r="183" spans="1:5" ht="12.75">
      <c r="A183" s="2"/>
      <c r="B183" s="5"/>
      <c r="C183" s="2" t="s">
        <v>868</v>
      </c>
      <c r="D183" s="2"/>
      <c r="E183" s="5"/>
    </row>
    <row r="184" spans="1:5" ht="12.75">
      <c r="A184" s="2"/>
      <c r="B184" s="5"/>
      <c r="C184" s="2" t="s">
        <v>868</v>
      </c>
      <c r="D184" s="2"/>
      <c r="E184" s="5"/>
    </row>
    <row r="185" spans="1:5" ht="12.75">
      <c r="A185" s="2"/>
      <c r="B185" s="5"/>
      <c r="C185" s="2" t="s">
        <v>868</v>
      </c>
      <c r="D185" s="2"/>
      <c r="E185" s="5"/>
    </row>
    <row r="186" spans="1:5" ht="12.75">
      <c r="A186" s="2"/>
      <c r="B186" s="5"/>
      <c r="C186" s="2" t="s">
        <v>868</v>
      </c>
      <c r="D186" s="2"/>
      <c r="E186" s="5"/>
    </row>
    <row r="187" spans="1:5" ht="12.75">
      <c r="A187" s="2"/>
      <c r="B187" s="5"/>
      <c r="C187" s="2" t="s">
        <v>868</v>
      </c>
      <c r="D187" s="2"/>
      <c r="E187" s="5"/>
    </row>
    <row r="188" spans="1:5" ht="12.75">
      <c r="A188" s="2"/>
      <c r="B188" s="5"/>
      <c r="C188" s="2" t="s">
        <v>868</v>
      </c>
      <c r="D188" s="2"/>
      <c r="E188" s="5"/>
    </row>
    <row r="189" spans="1:5" ht="12.75">
      <c r="A189" s="2"/>
      <c r="B189" s="5"/>
      <c r="C189" s="2" t="s">
        <v>868</v>
      </c>
      <c r="D189" s="2"/>
      <c r="E189" s="5"/>
    </row>
    <row r="190" spans="1:5" ht="12.75">
      <c r="A190" s="2"/>
      <c r="B190" s="5"/>
      <c r="C190" s="2" t="s">
        <v>868</v>
      </c>
      <c r="D190" s="2"/>
      <c r="E190" s="5"/>
    </row>
    <row r="191" spans="1:5" ht="12.75">
      <c r="A191" s="2"/>
      <c r="B191" s="5"/>
      <c r="C191" s="2" t="s">
        <v>868</v>
      </c>
      <c r="D191" s="2"/>
      <c r="E191" s="5"/>
    </row>
    <row r="192" spans="1:5" ht="12.75">
      <c r="A192" s="2"/>
      <c r="B192" s="5"/>
      <c r="C192" s="2" t="s">
        <v>868</v>
      </c>
      <c r="D192" s="2"/>
      <c r="E192" s="5"/>
    </row>
    <row r="193" spans="1:5" ht="12.75">
      <c r="A193" s="2"/>
      <c r="B193" s="5"/>
      <c r="C193" s="2" t="s">
        <v>868</v>
      </c>
      <c r="D193" s="2"/>
      <c r="E193" s="5"/>
    </row>
    <row r="194" spans="1:5" ht="12.75">
      <c r="A194" s="2"/>
      <c r="B194" s="5"/>
      <c r="C194" s="2" t="s">
        <v>868</v>
      </c>
      <c r="D194" s="2"/>
      <c r="E194" s="5"/>
    </row>
    <row r="195" spans="1:5" ht="12.75">
      <c r="A195" s="2"/>
      <c r="B195" s="5"/>
      <c r="C195" s="2" t="s">
        <v>868</v>
      </c>
      <c r="D195" s="2"/>
      <c r="E195" s="5"/>
    </row>
    <row r="196" spans="1:5" ht="12.75">
      <c r="A196" s="2"/>
      <c r="B196" s="5"/>
      <c r="C196" s="2" t="s">
        <v>868</v>
      </c>
      <c r="D196" s="2"/>
      <c r="E196" s="5"/>
    </row>
    <row r="197" spans="1:5" ht="12.75">
      <c r="A197" s="2"/>
      <c r="B197" s="5"/>
      <c r="C197" s="2" t="s">
        <v>868</v>
      </c>
      <c r="D197" s="2"/>
      <c r="E197" s="5"/>
    </row>
    <row r="198" spans="1:5" ht="12.75">
      <c r="A198" s="2"/>
      <c r="B198" s="5"/>
      <c r="C198" s="2" t="s">
        <v>868</v>
      </c>
      <c r="D198" s="2"/>
      <c r="E198" s="5"/>
    </row>
    <row r="199" spans="1:5" ht="12.75">
      <c r="A199" s="2"/>
      <c r="B199" s="5"/>
      <c r="C199" s="2" t="s">
        <v>868</v>
      </c>
      <c r="D199" s="2"/>
      <c r="E199" s="5"/>
    </row>
    <row r="200" spans="1:5" ht="12.75">
      <c r="A200" s="2"/>
      <c r="B200" s="5"/>
      <c r="C200" s="2" t="s">
        <v>868</v>
      </c>
      <c r="D200" s="2"/>
      <c r="E200" s="5"/>
    </row>
    <row r="201" spans="1:5" ht="12.75">
      <c r="A201" s="2"/>
      <c r="B201" s="5"/>
      <c r="C201" s="2" t="s">
        <v>868</v>
      </c>
      <c r="D201" s="2"/>
      <c r="E201" s="5"/>
    </row>
    <row r="202" spans="1:5" ht="12.75">
      <c r="A202" s="2"/>
      <c r="B202" s="5"/>
      <c r="C202" s="2" t="s">
        <v>868</v>
      </c>
      <c r="D202" s="2"/>
      <c r="E202" s="5"/>
    </row>
    <row r="203" spans="1:5" ht="12.75">
      <c r="A203" s="2"/>
      <c r="B203" s="5"/>
      <c r="C203" s="2" t="s">
        <v>868</v>
      </c>
      <c r="D203" s="2"/>
      <c r="E203" s="5"/>
    </row>
    <row r="204" spans="1:5" ht="12.75">
      <c r="A204" s="2"/>
      <c r="B204" s="5"/>
      <c r="C204" s="2" t="s">
        <v>868</v>
      </c>
      <c r="D204" s="2"/>
      <c r="E204" s="5"/>
    </row>
    <row r="205" spans="1:5" ht="12.75">
      <c r="A205" s="2"/>
      <c r="B205" s="5"/>
      <c r="C205" s="2" t="s">
        <v>868</v>
      </c>
      <c r="D205" s="2"/>
      <c r="E205" s="5"/>
    </row>
    <row r="206" spans="1:5" ht="12.75">
      <c r="A206" s="2"/>
      <c r="B206" s="5"/>
      <c r="C206" s="2" t="s">
        <v>868</v>
      </c>
      <c r="D206" s="2"/>
      <c r="E206" s="5"/>
    </row>
    <row r="207" spans="1:5" ht="12.75">
      <c r="A207" s="2"/>
      <c r="B207" s="5"/>
      <c r="C207" s="2" t="s">
        <v>868</v>
      </c>
      <c r="D207" s="2"/>
      <c r="E207" s="5"/>
    </row>
    <row r="208" spans="1:5" ht="12.75">
      <c r="A208" s="2"/>
      <c r="B208" s="5"/>
      <c r="C208" s="2" t="s">
        <v>868</v>
      </c>
      <c r="D208" s="2"/>
      <c r="E208" s="5"/>
    </row>
    <row r="209" spans="1:5" ht="12.75">
      <c r="A209" s="2"/>
      <c r="B209" s="5"/>
      <c r="C209" s="2" t="s">
        <v>868</v>
      </c>
      <c r="D209" s="2"/>
      <c r="E209" s="5"/>
    </row>
    <row r="210" spans="1:5" ht="12.75">
      <c r="A210" s="2"/>
      <c r="B210" s="5"/>
      <c r="C210" s="2" t="s">
        <v>868</v>
      </c>
      <c r="D210" s="2"/>
      <c r="E210" s="5"/>
    </row>
    <row r="211" spans="1:5" ht="12.75">
      <c r="A211" s="2"/>
      <c r="B211" s="5"/>
      <c r="C211" s="2" t="s">
        <v>868</v>
      </c>
      <c r="D211" s="2"/>
      <c r="E211" s="5"/>
    </row>
    <row r="212" spans="1:5" ht="12.75">
      <c r="A212" s="2"/>
      <c r="B212" s="5"/>
      <c r="C212" s="2" t="s">
        <v>868</v>
      </c>
      <c r="D212" s="2"/>
      <c r="E212" s="5"/>
    </row>
    <row r="213" spans="1:5" ht="12.75">
      <c r="A213" s="2"/>
      <c r="B213" s="5"/>
      <c r="C213" s="2" t="s">
        <v>868</v>
      </c>
      <c r="D213" s="2"/>
      <c r="E213" s="5"/>
    </row>
    <row r="214" spans="1:5" ht="12.75">
      <c r="A214" s="2"/>
      <c r="B214" s="5"/>
      <c r="C214" s="2" t="s">
        <v>868</v>
      </c>
      <c r="D214" s="2"/>
      <c r="E214" s="5"/>
    </row>
    <row r="215" spans="1:5" ht="12.75">
      <c r="A215" s="2"/>
      <c r="B215" s="5"/>
      <c r="C215" s="2" t="s">
        <v>868</v>
      </c>
      <c r="D215" s="2"/>
      <c r="E215" s="5"/>
    </row>
    <row r="216" spans="1:5" ht="12.75">
      <c r="A216" s="2"/>
      <c r="B216" s="5"/>
      <c r="C216" s="2" t="s">
        <v>868</v>
      </c>
      <c r="D216" s="2"/>
      <c r="E216" s="5"/>
    </row>
    <row r="217" spans="1:5" ht="12.75">
      <c r="A217" s="2"/>
      <c r="B217" s="5"/>
      <c r="C217" s="2" t="s">
        <v>868</v>
      </c>
      <c r="D217" s="2"/>
      <c r="E217" s="5"/>
    </row>
    <row r="218" spans="1:5" ht="12.75">
      <c r="A218" s="2"/>
      <c r="B218" s="5"/>
      <c r="C218" s="2" t="s">
        <v>868</v>
      </c>
      <c r="D218" s="2"/>
      <c r="E218" s="5"/>
    </row>
    <row r="219" spans="1:5" ht="12.75">
      <c r="A219" s="2"/>
      <c r="B219" s="5"/>
      <c r="C219" s="2" t="s">
        <v>868</v>
      </c>
      <c r="D219" s="2"/>
      <c r="E219" s="5"/>
    </row>
    <row r="220" spans="1:5" ht="12.75">
      <c r="A220" s="2"/>
      <c r="B220" s="5"/>
      <c r="C220" s="2" t="s">
        <v>868</v>
      </c>
      <c r="D220" s="2"/>
      <c r="E220" s="5"/>
    </row>
    <row r="221" spans="1:5" ht="12.75">
      <c r="A221" s="2"/>
      <c r="B221" s="5"/>
      <c r="C221" s="2" t="s">
        <v>868</v>
      </c>
      <c r="D221" s="2"/>
      <c r="E221" s="5"/>
    </row>
    <row r="222" spans="1:5" ht="12.75">
      <c r="A222" s="2"/>
      <c r="B222" s="5"/>
      <c r="C222" s="2" t="s">
        <v>868</v>
      </c>
      <c r="D222" s="2"/>
      <c r="E222" s="5"/>
    </row>
    <row r="223" spans="1:5" ht="12.75">
      <c r="A223" s="2"/>
      <c r="B223" s="5"/>
      <c r="C223" s="2" t="s">
        <v>868</v>
      </c>
      <c r="D223" s="2"/>
      <c r="E223" s="5"/>
    </row>
    <row r="224" spans="1:5" ht="12.75">
      <c r="A224" s="2"/>
      <c r="B224" s="5"/>
      <c r="C224" s="2" t="s">
        <v>868</v>
      </c>
      <c r="D224" s="2"/>
      <c r="E224" s="5"/>
    </row>
    <row r="225" spans="1:5" ht="12.75">
      <c r="A225" s="2"/>
      <c r="B225" s="5"/>
      <c r="C225" s="2" t="s">
        <v>868</v>
      </c>
      <c r="D225" s="2"/>
      <c r="E225" s="5"/>
    </row>
    <row r="226" spans="1:5" ht="12.75">
      <c r="A226" s="2"/>
      <c r="B226" s="5"/>
      <c r="C226" s="2" t="s">
        <v>868</v>
      </c>
      <c r="D226" s="2"/>
      <c r="E226" s="5"/>
    </row>
    <row r="227" spans="1:5" ht="12.75">
      <c r="A227" s="2"/>
      <c r="B227" s="5"/>
      <c r="C227" s="2" t="s">
        <v>868</v>
      </c>
      <c r="D227" s="2"/>
      <c r="E227" s="5"/>
    </row>
    <row r="228" spans="1:5" ht="12.75">
      <c r="A228" s="2"/>
      <c r="B228" s="5"/>
      <c r="C228" s="2" t="s">
        <v>868</v>
      </c>
      <c r="D228" s="2"/>
      <c r="E228" s="5"/>
    </row>
    <row r="229" spans="1:5" ht="12.75">
      <c r="A229" s="2"/>
      <c r="B229" s="5"/>
      <c r="C229" s="2" t="s">
        <v>868</v>
      </c>
      <c r="E229" s="5"/>
    </row>
    <row r="230" spans="1:5" ht="12.75">
      <c r="A230" s="2"/>
      <c r="B230" s="5"/>
      <c r="C230" s="2" t="s">
        <v>868</v>
      </c>
      <c r="D230" s="2"/>
      <c r="E230" s="5"/>
    </row>
    <row r="231" spans="1:5" ht="12.75">
      <c r="A231" s="2"/>
      <c r="B231" s="5"/>
      <c r="C231" s="2" t="s">
        <v>868</v>
      </c>
      <c r="D231" s="2"/>
      <c r="E231" s="5"/>
    </row>
    <row r="232" spans="1:5" ht="12.75">
      <c r="A232" s="2"/>
      <c r="B232" s="5"/>
      <c r="C232" s="2" t="s">
        <v>868</v>
      </c>
      <c r="D232" s="2"/>
      <c r="E232" s="5"/>
    </row>
    <row r="233" spans="1:5" ht="12.75">
      <c r="A233" s="2"/>
      <c r="B233" s="5"/>
      <c r="C233" s="2" t="s">
        <v>868</v>
      </c>
      <c r="D233" s="2"/>
      <c r="E233" s="5"/>
    </row>
    <row r="234" spans="1:5" ht="12.75">
      <c r="A234" s="2"/>
      <c r="B234" s="5"/>
      <c r="C234" s="2" t="s">
        <v>868</v>
      </c>
      <c r="D234" s="2"/>
      <c r="E234" s="5"/>
    </row>
    <row r="235" spans="1:5" ht="12.75">
      <c r="A235" s="2"/>
      <c r="B235" s="5"/>
      <c r="C235" s="2" t="s">
        <v>868</v>
      </c>
      <c r="D235" s="2"/>
      <c r="E235" s="5"/>
    </row>
    <row r="236" spans="1:5" ht="12.75">
      <c r="A236" s="2"/>
      <c r="B236" s="5"/>
      <c r="C236" s="2" t="s">
        <v>868</v>
      </c>
      <c r="D236" s="2"/>
      <c r="E236" s="5"/>
    </row>
    <row r="237" spans="1:5" ht="12.75">
      <c r="A237" s="2"/>
      <c r="B237" s="5"/>
      <c r="C237" s="2" t="s">
        <v>868</v>
      </c>
      <c r="D237" s="2"/>
      <c r="E237" s="5"/>
    </row>
    <row r="238" spans="1:5" ht="12.75">
      <c r="A238" s="2"/>
      <c r="B238" s="5"/>
      <c r="C238" s="2" t="s">
        <v>868</v>
      </c>
      <c r="D238" s="2"/>
      <c r="E238" s="5"/>
    </row>
    <row r="239" spans="1:5" ht="12.75">
      <c r="A239" s="2"/>
      <c r="B239" s="5"/>
      <c r="C239" s="2" t="s">
        <v>868</v>
      </c>
      <c r="D239" s="2"/>
      <c r="E239" s="5"/>
    </row>
    <row r="240" spans="1:5" ht="12.75">
      <c r="A240" s="2"/>
      <c r="B240" s="5"/>
      <c r="C240" s="2" t="s">
        <v>868</v>
      </c>
      <c r="D240" s="2"/>
      <c r="E240" s="5"/>
    </row>
    <row r="241" spans="1:5" ht="12.75">
      <c r="A241" s="2"/>
      <c r="B241" s="5"/>
      <c r="C241" s="2" t="s">
        <v>868</v>
      </c>
      <c r="D241" s="2"/>
      <c r="E241" s="5"/>
    </row>
    <row r="242" spans="1:5" ht="12.75">
      <c r="A242" s="2"/>
      <c r="B242" s="5"/>
      <c r="C242" s="2" t="s">
        <v>868</v>
      </c>
      <c r="D242" s="2"/>
      <c r="E242" s="5"/>
    </row>
    <row r="243" spans="1:5" ht="12.75">
      <c r="A243" s="2"/>
      <c r="B243" s="5"/>
      <c r="C243" s="2" t="s">
        <v>868</v>
      </c>
      <c r="D243" s="2"/>
      <c r="E243" s="5"/>
    </row>
    <row r="244" spans="1:5" ht="12.75">
      <c r="A244" s="2"/>
      <c r="B244" s="5"/>
      <c r="C244" s="2" t="s">
        <v>868</v>
      </c>
      <c r="D244" s="2"/>
      <c r="E244" s="5"/>
    </row>
    <row r="245" spans="1:5" ht="12.75">
      <c r="A245" s="2"/>
      <c r="B245" s="5"/>
      <c r="C245" s="2" t="s">
        <v>868</v>
      </c>
      <c r="D245" s="2"/>
      <c r="E245" s="5"/>
    </row>
    <row r="246" spans="1:5" ht="12.75">
      <c r="A246" s="2"/>
      <c r="B246" s="5"/>
      <c r="C246" s="2" t="s">
        <v>868</v>
      </c>
      <c r="D246" s="2"/>
      <c r="E246" s="5"/>
    </row>
    <row r="247" spans="1:5" ht="12.75">
      <c r="A247" s="2"/>
      <c r="B247" s="5"/>
      <c r="C247" s="2" t="s">
        <v>868</v>
      </c>
      <c r="D247" s="2"/>
      <c r="E247" s="5"/>
    </row>
    <row r="248" spans="1:5" ht="12.75">
      <c r="A248" s="2"/>
      <c r="B248" s="5"/>
      <c r="C248" s="2" t="s">
        <v>868</v>
      </c>
      <c r="D248" s="2"/>
      <c r="E248" s="5"/>
    </row>
    <row r="249" spans="1:5" ht="12.75">
      <c r="A249" s="2"/>
      <c r="B249" s="5"/>
      <c r="C249" s="2" t="s">
        <v>868</v>
      </c>
      <c r="D249" s="2"/>
      <c r="E249" s="5"/>
    </row>
    <row r="250" spans="1:5" ht="12.75">
      <c r="A250" s="2"/>
      <c r="B250" s="5"/>
      <c r="C250" s="2" t="s">
        <v>868</v>
      </c>
      <c r="D250" s="2"/>
      <c r="E250" s="5"/>
    </row>
    <row r="251" spans="1:5" ht="12.75">
      <c r="A251" s="2"/>
      <c r="B251" s="5"/>
      <c r="C251" s="2" t="s">
        <v>868</v>
      </c>
      <c r="D251" s="2"/>
      <c r="E251" s="5"/>
    </row>
    <row r="252" spans="1:5" ht="12.75">
      <c r="A252" s="2"/>
      <c r="B252" s="5"/>
      <c r="C252" s="2" t="s">
        <v>868</v>
      </c>
      <c r="D252" s="2"/>
      <c r="E252" s="5"/>
    </row>
    <row r="253" spans="1:5" ht="12.75">
      <c r="A253" s="2"/>
      <c r="B253" s="5"/>
      <c r="C253" s="2" t="s">
        <v>868</v>
      </c>
      <c r="D253" s="2"/>
      <c r="E253" s="5"/>
    </row>
    <row r="254" spans="1:5" ht="12.75">
      <c r="A254" s="2"/>
      <c r="B254" s="5"/>
      <c r="C254" s="2" t="s">
        <v>868</v>
      </c>
      <c r="D254" s="2"/>
      <c r="E254" s="5"/>
    </row>
    <row r="255" spans="1:5" ht="12.75">
      <c r="A255" s="2"/>
      <c r="B255" s="5"/>
      <c r="C255" s="2" t="s">
        <v>868</v>
      </c>
      <c r="D255" s="2"/>
      <c r="E255" s="5"/>
    </row>
    <row r="256" spans="1:5" ht="12.75">
      <c r="A256" s="2"/>
      <c r="B256" s="5"/>
      <c r="C256" s="2" t="s">
        <v>868</v>
      </c>
      <c r="D256" s="2"/>
      <c r="E256" s="5"/>
    </row>
    <row r="257" spans="1:5" ht="12.75">
      <c r="A257" s="2"/>
      <c r="B257" s="5"/>
      <c r="C257" s="2" t="s">
        <v>868</v>
      </c>
      <c r="D257" s="2"/>
      <c r="E257" s="5"/>
    </row>
    <row r="258" spans="1:5" ht="12.75">
      <c r="A258" s="2"/>
      <c r="B258" s="5"/>
      <c r="C258" s="2" t="s">
        <v>868</v>
      </c>
      <c r="D258" s="2"/>
      <c r="E258" s="5"/>
    </row>
    <row r="259" spans="1:5" ht="12.75">
      <c r="A259" s="2"/>
      <c r="B259" s="5"/>
      <c r="C259" s="2" t="s">
        <v>868</v>
      </c>
      <c r="D259" s="2"/>
      <c r="E259" s="5"/>
    </row>
    <row r="260" spans="1:5" ht="12.75">
      <c r="A260" s="2"/>
      <c r="B260" s="5"/>
      <c r="C260" s="2" t="s">
        <v>868</v>
      </c>
      <c r="D260" s="2"/>
      <c r="E260" s="5"/>
    </row>
    <row r="261" spans="1:5" ht="12.75">
      <c r="A261" s="2"/>
      <c r="B261" s="5"/>
      <c r="C261" s="2" t="s">
        <v>868</v>
      </c>
      <c r="D261" s="2"/>
      <c r="E261" s="5"/>
    </row>
    <row r="262" spans="1:5" ht="12.75">
      <c r="A262" s="2"/>
      <c r="B262" s="5"/>
      <c r="C262" s="2" t="s">
        <v>868</v>
      </c>
      <c r="D262" s="2"/>
      <c r="E262" s="5"/>
    </row>
    <row r="263" spans="1:5" ht="12.75">
      <c r="A263" s="2"/>
      <c r="B263" s="5"/>
      <c r="C263" s="2" t="s">
        <v>868</v>
      </c>
      <c r="D263" s="2"/>
      <c r="E263" s="5"/>
    </row>
    <row r="264" spans="1:5" ht="12.75">
      <c r="A264" s="2"/>
      <c r="B264" s="5"/>
      <c r="C264" s="2" t="s">
        <v>868</v>
      </c>
      <c r="D264" s="2"/>
      <c r="E264" s="5"/>
    </row>
    <row r="265" spans="1:5" ht="12.75">
      <c r="A265" s="2"/>
      <c r="B265" s="5"/>
      <c r="C265" s="2" t="s">
        <v>868</v>
      </c>
      <c r="D265" s="2"/>
      <c r="E265" s="5"/>
    </row>
    <row r="266" spans="1:5" ht="12.75">
      <c r="A266" s="2"/>
      <c r="B266" s="5"/>
      <c r="C266" s="2" t="s">
        <v>868</v>
      </c>
      <c r="D266" s="2"/>
      <c r="E266" s="5"/>
    </row>
    <row r="267" spans="1:5" ht="12.75">
      <c r="A267" s="2"/>
      <c r="B267" s="5"/>
      <c r="C267" s="2" t="s">
        <v>868</v>
      </c>
      <c r="D267" s="2"/>
      <c r="E267" s="5"/>
    </row>
    <row r="268" spans="1:5" ht="12.75">
      <c r="A268" s="2"/>
      <c r="B268" s="5"/>
      <c r="C268" s="2" t="s">
        <v>868</v>
      </c>
      <c r="D268" s="2"/>
      <c r="E268" s="5"/>
    </row>
    <row r="269" spans="1:5" ht="12.75">
      <c r="A269" s="2"/>
      <c r="B269" s="5"/>
      <c r="C269" s="2" t="s">
        <v>868</v>
      </c>
      <c r="D269" s="2"/>
      <c r="E269" s="5"/>
    </row>
    <row r="270" spans="1:5" ht="12.75">
      <c r="A270" s="2"/>
      <c r="B270" s="5"/>
      <c r="C270" s="2" t="s">
        <v>868</v>
      </c>
      <c r="D270" s="2"/>
      <c r="E270" s="5"/>
    </row>
    <row r="271" spans="1:5" ht="12.75">
      <c r="A271" s="2"/>
      <c r="B271" s="5"/>
      <c r="C271" s="2" t="s">
        <v>868</v>
      </c>
      <c r="D271" s="2"/>
      <c r="E271" s="5"/>
    </row>
    <row r="272" spans="1:5" ht="12.75">
      <c r="A272" s="2"/>
      <c r="B272" s="5"/>
      <c r="C272" s="2" t="s">
        <v>868</v>
      </c>
      <c r="D272" s="2"/>
      <c r="E272" s="5"/>
    </row>
    <row r="273" spans="1:5" ht="12.75">
      <c r="A273" s="2"/>
      <c r="B273" s="5"/>
      <c r="C273" s="2" t="s">
        <v>868</v>
      </c>
      <c r="D273" s="2"/>
      <c r="E273" s="5"/>
    </row>
    <row r="274" spans="1:5" ht="12.75">
      <c r="A274" s="2"/>
      <c r="B274" s="5"/>
      <c r="C274" s="2" t="s">
        <v>868</v>
      </c>
      <c r="D274" s="2"/>
      <c r="E274" s="5"/>
    </row>
    <row r="275" spans="1:5" ht="12.75">
      <c r="A275" s="2"/>
      <c r="B275" s="5"/>
      <c r="C275" s="2" t="s">
        <v>868</v>
      </c>
      <c r="D275" s="2"/>
      <c r="E275" s="5"/>
    </row>
    <row r="276" spans="1:5" ht="12.75">
      <c r="A276" s="2"/>
      <c r="B276" s="5"/>
      <c r="C276" s="2" t="s">
        <v>868</v>
      </c>
      <c r="D276" s="2"/>
      <c r="E276" s="5"/>
    </row>
    <row r="277" spans="1:5" ht="12.75">
      <c r="A277" s="2"/>
      <c r="B277" s="5"/>
      <c r="C277" s="2" t="s">
        <v>868</v>
      </c>
      <c r="D277" s="2"/>
      <c r="E277" s="5"/>
    </row>
    <row r="278" spans="1:5" ht="12.75">
      <c r="A278" s="2"/>
      <c r="B278" s="5"/>
      <c r="C278" s="2" t="s">
        <v>868</v>
      </c>
      <c r="D278" s="2"/>
      <c r="E278" s="5"/>
    </row>
    <row r="279" spans="1:5" ht="12.75">
      <c r="A279" s="2"/>
      <c r="B279" s="5"/>
      <c r="C279" s="2" t="s">
        <v>868</v>
      </c>
      <c r="D279" s="2"/>
      <c r="E279" s="5"/>
    </row>
    <row r="280" spans="1:5" ht="12.75">
      <c r="A280" s="2"/>
      <c r="B280" s="5"/>
      <c r="C280" s="2" t="s">
        <v>868</v>
      </c>
      <c r="D280" s="2"/>
      <c r="E280" s="5"/>
    </row>
    <row r="281" spans="1:5" ht="12.75">
      <c r="A281" s="2"/>
      <c r="B281" s="5"/>
      <c r="C281" s="2" t="s">
        <v>868</v>
      </c>
      <c r="D281" s="2"/>
      <c r="E281" s="5"/>
    </row>
    <row r="282" spans="1:5" ht="12.75">
      <c r="A282" s="2"/>
      <c r="B282" s="5"/>
      <c r="C282" s="2" t="s">
        <v>868</v>
      </c>
      <c r="D282" s="2"/>
      <c r="E282" s="5"/>
    </row>
    <row r="283" spans="1:5" ht="12.75">
      <c r="A283" s="2"/>
      <c r="B283" s="5"/>
      <c r="C283" s="2" t="s">
        <v>868</v>
      </c>
      <c r="D283" s="2"/>
      <c r="E283" s="5"/>
    </row>
    <row r="284" spans="1:5" ht="12.75">
      <c r="A284" s="2"/>
      <c r="B284" s="5"/>
      <c r="C284" s="2" t="s">
        <v>868</v>
      </c>
      <c r="D284" s="2"/>
      <c r="E284" s="5"/>
    </row>
    <row r="285" spans="1:5" ht="12.75">
      <c r="A285" s="2"/>
      <c r="B285" s="5"/>
      <c r="C285" s="2" t="s">
        <v>868</v>
      </c>
      <c r="D285" s="2"/>
      <c r="E285" s="5"/>
    </row>
    <row r="286" spans="1:5" ht="12.75">
      <c r="A286" s="2"/>
      <c r="B286" s="5"/>
      <c r="C286" s="2" t="s">
        <v>868</v>
      </c>
      <c r="D286" s="2"/>
      <c r="E286" s="5"/>
    </row>
    <row r="287" spans="1:5" ht="12.75">
      <c r="A287" s="2"/>
      <c r="B287" s="5"/>
      <c r="C287" s="2" t="s">
        <v>868</v>
      </c>
      <c r="D287" s="2"/>
      <c r="E287" s="5"/>
    </row>
    <row r="288" spans="1:5" ht="12.75">
      <c r="A288" s="2"/>
      <c r="B288" s="5"/>
      <c r="C288" s="2" t="s">
        <v>868</v>
      </c>
      <c r="D288" s="2"/>
      <c r="E288" s="5"/>
    </row>
    <row r="289" spans="1:5" ht="12.75">
      <c r="A289" s="2"/>
      <c r="B289" s="5"/>
      <c r="C289" s="2" t="s">
        <v>868</v>
      </c>
      <c r="D289" s="2"/>
      <c r="E289" s="5"/>
    </row>
    <row r="290" spans="1:5" ht="12.75">
      <c r="A290" s="2"/>
      <c r="B290" s="5"/>
      <c r="C290" s="2" t="s">
        <v>868</v>
      </c>
      <c r="D290" s="2"/>
      <c r="E290" s="5"/>
    </row>
    <row r="291" spans="1:5" ht="12.75">
      <c r="A291" s="2"/>
      <c r="B291" s="5"/>
      <c r="C291" s="2" t="s">
        <v>868</v>
      </c>
      <c r="D291" s="2"/>
      <c r="E291" s="5"/>
    </row>
    <row r="292" spans="1:5" ht="12.75">
      <c r="A292" s="2"/>
      <c r="B292" s="5"/>
      <c r="C292" s="2" t="s">
        <v>868</v>
      </c>
      <c r="D292" s="2"/>
      <c r="E292" s="5"/>
    </row>
    <row r="293" spans="1:5" ht="12.75">
      <c r="A293" s="2"/>
      <c r="B293" s="5"/>
      <c r="C293" s="2" t="s">
        <v>868</v>
      </c>
      <c r="D293" s="2"/>
      <c r="E293" s="5"/>
    </row>
    <row r="294" spans="1:5" ht="12.75">
      <c r="A294" s="2"/>
      <c r="B294" s="5"/>
      <c r="C294" s="2" t="s">
        <v>868</v>
      </c>
      <c r="D294" s="2"/>
      <c r="E294" s="5"/>
    </row>
    <row r="295" spans="1:5" ht="12.75">
      <c r="A295" s="2"/>
      <c r="B295" s="5"/>
      <c r="C295" s="2" t="s">
        <v>868</v>
      </c>
      <c r="D295" s="2"/>
      <c r="E295" s="5"/>
    </row>
    <row r="296" spans="1:5" ht="12.75">
      <c r="A296" s="2"/>
      <c r="B296" s="5"/>
      <c r="C296" s="2" t="s">
        <v>868</v>
      </c>
      <c r="D296" s="2"/>
      <c r="E296" s="5"/>
    </row>
    <row r="297" spans="1:5" ht="12.75">
      <c r="A297" s="2"/>
      <c r="B297" s="5"/>
      <c r="C297" s="2" t="s">
        <v>868</v>
      </c>
      <c r="D297" s="2"/>
      <c r="E297" s="5"/>
    </row>
    <row r="298" spans="1:5" ht="12.75">
      <c r="A298" s="2"/>
      <c r="B298" s="5"/>
      <c r="C298" s="2" t="s">
        <v>868</v>
      </c>
      <c r="D298" s="2"/>
      <c r="E298" s="5"/>
    </row>
    <row r="299" spans="1:5" ht="12.75">
      <c r="A299" s="2"/>
      <c r="B299" s="5"/>
      <c r="C299" s="2" t="s">
        <v>868</v>
      </c>
      <c r="D299" s="2"/>
      <c r="E299" s="5"/>
    </row>
    <row r="300" spans="1:5" ht="12.75">
      <c r="A300" s="2"/>
      <c r="B300" s="5"/>
      <c r="C300" s="2" t="s">
        <v>868</v>
      </c>
      <c r="D300" s="2"/>
      <c r="E300" s="5"/>
    </row>
    <row r="301" spans="1:5" ht="12.75">
      <c r="A301" s="2"/>
      <c r="B301" s="5"/>
      <c r="C301" s="2" t="s">
        <v>868</v>
      </c>
      <c r="D301" s="2"/>
      <c r="E301" s="5"/>
    </row>
    <row r="302" spans="1:5" ht="12.75">
      <c r="A302" s="2"/>
      <c r="B302" s="5"/>
      <c r="C302" s="2" t="s">
        <v>868</v>
      </c>
      <c r="D302" s="2"/>
      <c r="E302" s="5"/>
    </row>
    <row r="303" spans="1:5" ht="12.75">
      <c r="A303" s="2"/>
      <c r="B303" s="5"/>
      <c r="C303" s="2" t="s">
        <v>868</v>
      </c>
      <c r="D303" s="2"/>
      <c r="E303" s="5"/>
    </row>
    <row r="304" spans="1:5" ht="12.75">
      <c r="A304" s="2"/>
      <c r="B304" s="5"/>
      <c r="C304" s="2" t="s">
        <v>868</v>
      </c>
      <c r="D304" s="2"/>
      <c r="E304" s="5"/>
    </row>
    <row r="305" spans="1:5" ht="12.75">
      <c r="A305" s="2"/>
      <c r="B305" s="5"/>
      <c r="C305" s="2" t="s">
        <v>868</v>
      </c>
      <c r="D305" s="2"/>
      <c r="E305" s="5"/>
    </row>
    <row r="306" spans="1:5" ht="12.75">
      <c r="A306" s="2"/>
      <c r="B306" s="5"/>
      <c r="C306" s="2" t="s">
        <v>868</v>
      </c>
      <c r="D306" s="2"/>
      <c r="E306" s="5"/>
    </row>
    <row r="307" spans="1:5" ht="12.75">
      <c r="A307" s="2"/>
      <c r="B307" s="5"/>
      <c r="C307" s="2" t="s">
        <v>868</v>
      </c>
      <c r="D307" s="2"/>
      <c r="E307" s="5"/>
    </row>
    <row r="308" spans="1:5" ht="12.75">
      <c r="A308" s="2"/>
      <c r="B308" s="5"/>
      <c r="C308" s="2" t="s">
        <v>868</v>
      </c>
      <c r="D308" s="2"/>
      <c r="E308" s="5"/>
    </row>
    <row r="309" spans="1:5" ht="12.75">
      <c r="A309" s="2"/>
      <c r="B309" s="5"/>
      <c r="C309" s="2" t="s">
        <v>868</v>
      </c>
      <c r="D309" s="2"/>
      <c r="E309" s="5"/>
    </row>
    <row r="310" spans="1:5" ht="12.75">
      <c r="A310" s="2"/>
      <c r="B310" s="5"/>
      <c r="C310" s="2" t="s">
        <v>868</v>
      </c>
      <c r="D310" s="2"/>
      <c r="E310" s="5"/>
    </row>
    <row r="311" spans="1:5" ht="12.75">
      <c r="A311" s="2"/>
      <c r="B311" s="5"/>
      <c r="C311" s="2" t="s">
        <v>868</v>
      </c>
      <c r="D311" s="2"/>
      <c r="E311" s="5"/>
    </row>
    <row r="312" spans="1:5" ht="12.75">
      <c r="A312" s="2"/>
      <c r="B312" s="5"/>
      <c r="C312" s="2" t="s">
        <v>868</v>
      </c>
      <c r="D312" s="2"/>
      <c r="E312" s="5"/>
    </row>
    <row r="313" spans="1:5" ht="12.75">
      <c r="A313" s="2"/>
      <c r="B313" s="5"/>
      <c r="C313" s="2" t="s">
        <v>868</v>
      </c>
      <c r="D313" s="2"/>
      <c r="E313" s="5"/>
    </row>
    <row r="314" spans="1:5" ht="12.75">
      <c r="A314" s="2"/>
      <c r="B314" s="5"/>
      <c r="C314" s="2" t="s">
        <v>868</v>
      </c>
      <c r="D314" s="2"/>
      <c r="E314" s="5"/>
    </row>
    <row r="315" spans="1:5" ht="12.75">
      <c r="A315" s="2"/>
      <c r="B315" s="5"/>
      <c r="C315" s="2" t="s">
        <v>868</v>
      </c>
      <c r="D315" s="2"/>
      <c r="E315" s="5"/>
    </row>
    <row r="316" spans="1:5" ht="12.75">
      <c r="A316" s="2"/>
      <c r="B316" s="5"/>
      <c r="C316" s="2" t="s">
        <v>868</v>
      </c>
      <c r="D316" s="2"/>
      <c r="E316" s="5"/>
    </row>
    <row r="317" spans="1:5" ht="12.75">
      <c r="A317" s="2"/>
      <c r="B317" s="5"/>
      <c r="C317" s="2" t="s">
        <v>868</v>
      </c>
      <c r="D317" s="2"/>
      <c r="E317" s="5"/>
    </row>
    <row r="318" spans="1:5" ht="12.75">
      <c r="A318" s="2"/>
      <c r="B318" s="5"/>
      <c r="C318" s="2" t="s">
        <v>868</v>
      </c>
      <c r="D318" s="2"/>
      <c r="E318" s="5"/>
    </row>
    <row r="319" spans="1:5" ht="12.75">
      <c r="A319" s="2"/>
      <c r="B319" s="5"/>
      <c r="C319" s="2" t="s">
        <v>868</v>
      </c>
      <c r="D319" s="2"/>
      <c r="E319" s="5"/>
    </row>
    <row r="320" spans="1:5" ht="12.75">
      <c r="A320" s="2"/>
      <c r="B320" s="5"/>
      <c r="C320" s="2" t="s">
        <v>868</v>
      </c>
      <c r="D320" s="2"/>
      <c r="E320" s="5"/>
    </row>
    <row r="321" spans="1:5" ht="12.75">
      <c r="A321" s="2"/>
      <c r="B321" s="5"/>
      <c r="C321" s="2" t="s">
        <v>868</v>
      </c>
      <c r="D321" s="2"/>
      <c r="E321" s="5"/>
    </row>
    <row r="322" spans="1:5" ht="12.75">
      <c r="A322" s="2"/>
      <c r="B322" s="5"/>
      <c r="C322" s="2" t="s">
        <v>868</v>
      </c>
      <c r="D322" s="2"/>
      <c r="E322" s="5"/>
    </row>
    <row r="323" spans="1:5" ht="12.75">
      <c r="A323" s="2"/>
      <c r="B323" s="5"/>
      <c r="C323" s="2" t="s">
        <v>868</v>
      </c>
      <c r="D323" s="2"/>
      <c r="E323" s="5"/>
    </row>
    <row r="324" spans="1:5" ht="12.75">
      <c r="A324" s="2"/>
      <c r="B324" s="5"/>
      <c r="C324" s="2" t="s">
        <v>868</v>
      </c>
      <c r="D324" s="2"/>
      <c r="E324" s="5"/>
    </row>
    <row r="325" spans="1:5" ht="12.75">
      <c r="A325" s="2"/>
      <c r="B325" s="5"/>
      <c r="C325" s="2" t="s">
        <v>868</v>
      </c>
      <c r="D325" s="2"/>
      <c r="E325" s="5"/>
    </row>
    <row r="326" spans="1:5" ht="12.75">
      <c r="A326" s="2"/>
      <c r="B326" s="5"/>
      <c r="C326" s="2" t="s">
        <v>868</v>
      </c>
      <c r="D326" s="2"/>
      <c r="E326" s="5"/>
    </row>
    <row r="327" spans="1:5" ht="12.75">
      <c r="A327" s="2"/>
      <c r="B327" s="5"/>
      <c r="C327" s="2" t="s">
        <v>868</v>
      </c>
      <c r="D327" s="2"/>
      <c r="E327" s="5"/>
    </row>
    <row r="328" spans="1:5" ht="12.75">
      <c r="A328" s="2"/>
      <c r="B328" s="5"/>
      <c r="C328" s="2" t="s">
        <v>868</v>
      </c>
      <c r="D328" s="2"/>
      <c r="E328" s="5"/>
    </row>
    <row r="329" spans="1:5" ht="12.75">
      <c r="A329" s="2"/>
      <c r="B329" s="5"/>
      <c r="C329" s="2" t="s">
        <v>868</v>
      </c>
      <c r="E329" s="5"/>
    </row>
    <row r="330" spans="1:5" ht="12.75">
      <c r="A330" s="2"/>
      <c r="B330" s="5"/>
      <c r="C330" s="2" t="s">
        <v>868</v>
      </c>
      <c r="E330" s="5"/>
    </row>
    <row r="331" spans="1:5" ht="12.75">
      <c r="A331" s="2"/>
      <c r="B331" s="5"/>
      <c r="C331" s="2" t="s">
        <v>868</v>
      </c>
      <c r="E331" s="5"/>
    </row>
    <row r="332" spans="1:5" ht="12.75">
      <c r="A332" s="2"/>
      <c r="B332" s="5"/>
      <c r="C332" s="2" t="s">
        <v>868</v>
      </c>
      <c r="E332" s="5"/>
    </row>
    <row r="333" spans="1:5" ht="12.75">
      <c r="A333" s="2"/>
      <c r="B333" s="5"/>
      <c r="C333" s="2" t="s">
        <v>868</v>
      </c>
      <c r="E333" s="5"/>
    </row>
    <row r="334" spans="1:5" ht="12.75">
      <c r="A334" s="2"/>
      <c r="B334" s="5"/>
      <c r="C334" s="2" t="s">
        <v>868</v>
      </c>
      <c r="E334" s="5"/>
    </row>
    <row r="335" spans="1:5" ht="12.75">
      <c r="A335" s="2"/>
      <c r="B335" s="5"/>
      <c r="C335" s="2" t="s">
        <v>868</v>
      </c>
      <c r="E335" s="5"/>
    </row>
    <row r="336" spans="1:5" ht="12.75">
      <c r="A336" s="2"/>
      <c r="B336" s="5"/>
      <c r="C336" s="2" t="s">
        <v>868</v>
      </c>
      <c r="E336" s="5"/>
    </row>
    <row r="337" spans="1:5" ht="12.75">
      <c r="A337" s="2"/>
      <c r="B337" s="5"/>
      <c r="C337" s="2" t="s">
        <v>868</v>
      </c>
      <c r="E337" s="5"/>
    </row>
    <row r="338" spans="1:5" ht="12.75">
      <c r="A338" s="2"/>
      <c r="B338" s="5"/>
      <c r="C338" s="2" t="s">
        <v>868</v>
      </c>
      <c r="E338" s="5"/>
    </row>
    <row r="339" spans="1:5" ht="12.75">
      <c r="A339" s="2"/>
      <c r="B339" s="5"/>
      <c r="C339" s="2" t="s">
        <v>868</v>
      </c>
      <c r="E339" s="5"/>
    </row>
    <row r="340" spans="1:5" ht="12.75">
      <c r="A340" s="2"/>
      <c r="B340" s="5"/>
      <c r="C340" s="2" t="s">
        <v>868</v>
      </c>
      <c r="E340" s="5"/>
    </row>
    <row r="341" spans="1:5" ht="12.75">
      <c r="A341" s="2"/>
      <c r="B341" s="5"/>
      <c r="C341" s="2" t="s">
        <v>868</v>
      </c>
      <c r="E341" s="5"/>
    </row>
    <row r="342" spans="1:5" ht="12.75">
      <c r="A342" s="2"/>
      <c r="B342" s="5"/>
      <c r="C342" s="2" t="s">
        <v>868</v>
      </c>
      <c r="E342" s="5"/>
    </row>
    <row r="343" spans="1:5" ht="12.75">
      <c r="A343" s="2"/>
      <c r="B343" s="5"/>
      <c r="C343" s="2" t="s">
        <v>868</v>
      </c>
      <c r="E343" s="5"/>
    </row>
    <row r="344" spans="1:5" ht="12.75">
      <c r="A344" s="2"/>
      <c r="B344" s="5"/>
      <c r="C344" s="2" t="s">
        <v>868</v>
      </c>
      <c r="E344" s="5"/>
    </row>
    <row r="345" spans="1:5" ht="12.75">
      <c r="A345" s="2"/>
      <c r="B345" s="5"/>
      <c r="C345" s="2" t="s">
        <v>868</v>
      </c>
      <c r="E345" s="5"/>
    </row>
    <row r="346" spans="1:5" ht="12.75">
      <c r="A346" s="2"/>
      <c r="B346" s="5"/>
      <c r="C346" s="2" t="s">
        <v>868</v>
      </c>
      <c r="E346" s="5"/>
    </row>
    <row r="347" spans="1:5" ht="12.75">
      <c r="A347" s="2"/>
      <c r="B347" s="5"/>
      <c r="C347" s="2" t="s">
        <v>868</v>
      </c>
      <c r="E347" s="5"/>
    </row>
    <row r="348" spans="1:5" ht="12.75">
      <c r="A348" s="2"/>
      <c r="B348" s="5"/>
      <c r="C348" s="2" t="s">
        <v>868</v>
      </c>
      <c r="E348" s="5"/>
    </row>
    <row r="349" spans="1:5" ht="12.75">
      <c r="A349" s="2"/>
      <c r="B349" s="5"/>
      <c r="C349" s="2" t="s">
        <v>868</v>
      </c>
      <c r="E349" s="5"/>
    </row>
    <row r="350" spans="1:5" ht="12.75">
      <c r="A350" s="2"/>
      <c r="B350" s="5"/>
      <c r="C350" s="2" t="s">
        <v>868</v>
      </c>
      <c r="E350" s="5"/>
    </row>
    <row r="351" spans="1:5" ht="12.75">
      <c r="A351" s="2"/>
      <c r="B351" s="5"/>
      <c r="C351" s="2" t="s">
        <v>868</v>
      </c>
      <c r="E351" s="5"/>
    </row>
    <row r="352" spans="1:5" ht="12.75">
      <c r="A352" s="2"/>
      <c r="B352" s="5"/>
      <c r="C352" s="2" t="s">
        <v>868</v>
      </c>
      <c r="E352" s="5"/>
    </row>
    <row r="353" spans="1:5" ht="12.75">
      <c r="A353" s="2"/>
      <c r="B353" s="5"/>
      <c r="C353" s="2" t="s">
        <v>868</v>
      </c>
      <c r="E353" s="5"/>
    </row>
    <row r="354" spans="1:5" ht="12.75">
      <c r="A354" s="2"/>
      <c r="B354" s="5"/>
      <c r="C354" s="2" t="s">
        <v>868</v>
      </c>
      <c r="E354" s="5"/>
    </row>
    <row r="355" spans="1:5" ht="12.75">
      <c r="A355" s="2"/>
      <c r="B355" s="5"/>
      <c r="C355" s="2" t="s">
        <v>868</v>
      </c>
      <c r="E355" s="5"/>
    </row>
    <row r="356" spans="1:5" ht="12.75">
      <c r="A356" s="2"/>
      <c r="B356" s="5"/>
      <c r="C356" s="2" t="s">
        <v>868</v>
      </c>
      <c r="E356" s="5"/>
    </row>
    <row r="357" spans="1:5" ht="12.75">
      <c r="A357" s="2"/>
      <c r="B357" s="5"/>
      <c r="C357" s="2" t="s">
        <v>868</v>
      </c>
      <c r="E357" s="5"/>
    </row>
    <row r="358" spans="1:5" ht="12.75">
      <c r="A358" s="2"/>
      <c r="B358" s="5"/>
      <c r="C358" s="2" t="s">
        <v>868</v>
      </c>
      <c r="E358" s="5"/>
    </row>
    <row r="359" spans="1:5" ht="12.75">
      <c r="A359" s="2"/>
      <c r="B359" s="5"/>
      <c r="C359" s="2" t="s">
        <v>868</v>
      </c>
      <c r="E359" s="5"/>
    </row>
    <row r="360" spans="1:5" ht="12.75">
      <c r="A360" s="2"/>
      <c r="B360" s="5"/>
      <c r="C360" s="2" t="s">
        <v>868</v>
      </c>
      <c r="E360" s="5"/>
    </row>
    <row r="361" spans="1:5" ht="12.75">
      <c r="A361" s="2"/>
      <c r="B361" s="5"/>
      <c r="C361" s="2" t="s">
        <v>868</v>
      </c>
      <c r="E361" s="5"/>
    </row>
    <row r="362" spans="1:5" ht="12.75">
      <c r="A362" s="2"/>
      <c r="B362" s="5"/>
      <c r="C362" s="2" t="s">
        <v>868</v>
      </c>
      <c r="E362" s="5"/>
    </row>
    <row r="363" spans="1:5" ht="12.75">
      <c r="A363" s="2"/>
      <c r="B363" s="5"/>
      <c r="C363" s="2" t="s">
        <v>868</v>
      </c>
      <c r="E363" s="5"/>
    </row>
    <row r="364" spans="1:5" ht="12.75">
      <c r="A364" s="2"/>
      <c r="B364" s="5"/>
      <c r="C364" s="2" t="s">
        <v>868</v>
      </c>
      <c r="E364" s="5"/>
    </row>
    <row r="365" spans="1:5" ht="12.75">
      <c r="A365" s="2"/>
      <c r="B365" s="5"/>
      <c r="C365" s="2" t="s">
        <v>868</v>
      </c>
      <c r="E365" s="5"/>
    </row>
    <row r="366" spans="1:5" ht="12.75">
      <c r="A366" s="2"/>
      <c r="B366" s="5"/>
      <c r="C366" s="2" t="s">
        <v>868</v>
      </c>
      <c r="E366" s="5"/>
    </row>
    <row r="367" spans="1:5" ht="12.75">
      <c r="A367" s="2"/>
      <c r="B367" s="5"/>
      <c r="C367" s="2" t="s">
        <v>868</v>
      </c>
      <c r="E367" s="5"/>
    </row>
    <row r="368" spans="1:5" ht="12.75">
      <c r="A368" s="2"/>
      <c r="B368" s="5"/>
      <c r="C368" s="2" t="s">
        <v>868</v>
      </c>
      <c r="E368" s="5"/>
    </row>
    <row r="369" spans="1:5" ht="12.75">
      <c r="A369" s="2"/>
      <c r="B369" s="5"/>
      <c r="C369" s="2" t="s">
        <v>868</v>
      </c>
      <c r="E369" s="5"/>
    </row>
    <row r="370" spans="1:5" ht="12.75">
      <c r="A370" s="2"/>
      <c r="B370" s="5"/>
      <c r="C370" s="2" t="s">
        <v>868</v>
      </c>
      <c r="E370" s="5"/>
    </row>
    <row r="371" spans="1:5" ht="12.75">
      <c r="A371" s="2"/>
      <c r="B371" s="5"/>
      <c r="C371" s="2" t="s">
        <v>868</v>
      </c>
      <c r="E371" s="5"/>
    </row>
    <row r="372" spans="1:5" ht="12.75">
      <c r="A372" s="2"/>
      <c r="B372" s="5"/>
      <c r="C372" s="2" t="s">
        <v>868</v>
      </c>
      <c r="E372" s="5"/>
    </row>
    <row r="373" spans="1:5" ht="12.75">
      <c r="A373" s="2"/>
      <c r="B373" s="5"/>
      <c r="C373" s="2" t="s">
        <v>868</v>
      </c>
      <c r="E373" s="5"/>
    </row>
    <row r="374" spans="1:5" ht="12.75">
      <c r="A374" s="2"/>
      <c r="B374" s="5"/>
      <c r="C374" s="2" t="s">
        <v>868</v>
      </c>
      <c r="E374" s="5"/>
    </row>
    <row r="375" spans="1:5" ht="12.75">
      <c r="A375" s="2"/>
      <c r="B375" s="5"/>
      <c r="C375" s="2" t="s">
        <v>868</v>
      </c>
      <c r="E375" s="5"/>
    </row>
    <row r="376" spans="1:5" ht="12.75">
      <c r="A376" s="2"/>
      <c r="B376" s="5"/>
      <c r="C376" s="2" t="s">
        <v>868</v>
      </c>
      <c r="E376" s="5"/>
    </row>
    <row r="377" spans="1:5" ht="12.75">
      <c r="A377" s="2"/>
      <c r="B377" s="5"/>
      <c r="C377" s="2" t="s">
        <v>868</v>
      </c>
      <c r="E377" s="5"/>
    </row>
    <row r="378" spans="1:5" ht="12.75">
      <c r="A378" s="2"/>
      <c r="B378" s="5"/>
      <c r="C378" s="2" t="s">
        <v>868</v>
      </c>
      <c r="E378" s="5"/>
    </row>
    <row r="379" spans="1:5" ht="12.75">
      <c r="A379" s="2"/>
      <c r="B379" s="5"/>
      <c r="C379" s="2" t="s">
        <v>868</v>
      </c>
      <c r="E379" s="5"/>
    </row>
    <row r="380" spans="1:5" ht="12.75">
      <c r="A380" s="2"/>
      <c r="B380" s="5"/>
      <c r="C380" s="2" t="s">
        <v>868</v>
      </c>
      <c r="E380" s="5"/>
    </row>
    <row r="381" spans="1:5" ht="12.75">
      <c r="A381" s="2"/>
      <c r="B381" s="5"/>
      <c r="C381" s="2" t="s">
        <v>868</v>
      </c>
      <c r="E381" s="5"/>
    </row>
    <row r="382" spans="1:5" ht="12.75">
      <c r="A382" s="2"/>
      <c r="B382" s="5"/>
      <c r="C382" s="2" t="s">
        <v>868</v>
      </c>
      <c r="E382" s="5"/>
    </row>
    <row r="383" spans="1:5" ht="12.75">
      <c r="A383" s="2"/>
      <c r="B383" s="5"/>
      <c r="C383" s="2" t="s">
        <v>868</v>
      </c>
      <c r="E383" s="5"/>
    </row>
    <row r="384" spans="1:5" ht="12.75">
      <c r="A384" s="2"/>
      <c r="B384" s="5"/>
      <c r="C384" s="2" t="s">
        <v>868</v>
      </c>
      <c r="E384" s="5"/>
    </row>
    <row r="385" spans="1:5" ht="12.75">
      <c r="A385" s="2"/>
      <c r="B385" s="5"/>
      <c r="C385" s="2" t="s">
        <v>868</v>
      </c>
      <c r="E385" s="5"/>
    </row>
    <row r="386" spans="1:5" ht="12.75">
      <c r="A386" s="2"/>
      <c r="B386" s="5"/>
      <c r="C386" s="2" t="s">
        <v>868</v>
      </c>
      <c r="E386" s="5"/>
    </row>
    <row r="387" spans="1:5" ht="12.75">
      <c r="A387" s="2"/>
      <c r="B387" s="5"/>
      <c r="C387" s="2" t="s">
        <v>868</v>
      </c>
      <c r="E387" s="5"/>
    </row>
    <row r="388" spans="1:5" ht="12.75">
      <c r="A388" s="2"/>
      <c r="B388" s="5"/>
      <c r="C388" s="2" t="s">
        <v>868</v>
      </c>
      <c r="E388" s="5"/>
    </row>
    <row r="389" spans="1:5" ht="12.75">
      <c r="A389" s="2"/>
      <c r="B389" s="5"/>
      <c r="C389" s="2" t="s">
        <v>868</v>
      </c>
      <c r="E389" s="5"/>
    </row>
    <row r="390" spans="1:5" ht="12.75">
      <c r="A390" s="2"/>
      <c r="B390" s="5"/>
      <c r="C390" s="2" t="s">
        <v>868</v>
      </c>
      <c r="E390" s="5"/>
    </row>
    <row r="391" spans="1:5" ht="12.75">
      <c r="A391" s="2"/>
      <c r="B391" s="5"/>
      <c r="C391" s="2" t="s">
        <v>868</v>
      </c>
      <c r="E391" s="5"/>
    </row>
    <row r="392" spans="1:5" ht="12.75">
      <c r="A392" s="2"/>
      <c r="B392" s="5"/>
      <c r="C392" s="2" t="s">
        <v>868</v>
      </c>
      <c r="E392" s="5"/>
    </row>
    <row r="393" spans="1:5" ht="12.75">
      <c r="A393" s="2"/>
      <c r="B393" s="5"/>
      <c r="C393" s="2" t="s">
        <v>868</v>
      </c>
      <c r="E393" s="5"/>
    </row>
    <row r="394" spans="1:5" ht="12.75">
      <c r="A394" s="2"/>
      <c r="B394" s="5"/>
      <c r="C394" s="2" t="s">
        <v>868</v>
      </c>
      <c r="E394" s="5"/>
    </row>
    <row r="395" spans="1:5" ht="12.75">
      <c r="A395" s="2"/>
      <c r="B395" s="5"/>
      <c r="C395" s="2" t="s">
        <v>868</v>
      </c>
      <c r="E395" s="5"/>
    </row>
    <row r="396" spans="1:5" ht="12.75">
      <c r="A396" s="2"/>
      <c r="B396" s="5"/>
      <c r="C396" s="2" t="s">
        <v>868</v>
      </c>
      <c r="E396" s="5"/>
    </row>
    <row r="397" spans="1:5" ht="12.75">
      <c r="A397" s="2"/>
      <c r="B397" s="5"/>
      <c r="C397" s="2" t="s">
        <v>868</v>
      </c>
      <c r="E397" s="5"/>
    </row>
    <row r="398" spans="1:5" ht="12.75">
      <c r="A398" s="2"/>
      <c r="B398" s="5"/>
      <c r="C398" s="2" t="s">
        <v>868</v>
      </c>
      <c r="E398" s="5"/>
    </row>
    <row r="399" spans="1:5" ht="12.75">
      <c r="A399" s="2"/>
      <c r="B399" s="5"/>
      <c r="C399" s="2" t="s">
        <v>868</v>
      </c>
      <c r="E399" s="5"/>
    </row>
    <row r="400" spans="1:5" ht="12.75">
      <c r="A400" s="2"/>
      <c r="B400" s="5"/>
      <c r="C400" s="2" t="s">
        <v>868</v>
      </c>
      <c r="E400" s="5"/>
    </row>
    <row r="401" spans="1:5" ht="12.75">
      <c r="A401" s="2"/>
      <c r="B401" s="5"/>
      <c r="C401" s="2" t="s">
        <v>868</v>
      </c>
      <c r="E401" s="5"/>
    </row>
    <row r="402" spans="1:5" ht="12.75">
      <c r="A402" s="2"/>
      <c r="B402" s="5"/>
      <c r="C402" s="2" t="s">
        <v>868</v>
      </c>
      <c r="E402" s="5"/>
    </row>
    <row r="403" spans="1:5" ht="12.75">
      <c r="A403" s="2"/>
      <c r="B403" s="5"/>
      <c r="C403" s="2" t="s">
        <v>868</v>
      </c>
      <c r="E403" s="5"/>
    </row>
    <row r="404" spans="1:5" ht="12.75">
      <c r="A404" s="2"/>
      <c r="B404" s="5"/>
      <c r="C404" s="2" t="s">
        <v>868</v>
      </c>
      <c r="E404" s="5"/>
    </row>
    <row r="405" spans="1:5" ht="12.75">
      <c r="A405" s="2"/>
      <c r="B405" s="5"/>
      <c r="C405" s="2" t="s">
        <v>868</v>
      </c>
      <c r="E405" s="5"/>
    </row>
    <row r="406" spans="1:5" ht="12.75">
      <c r="A406" s="2"/>
      <c r="B406" s="5"/>
      <c r="C406" s="2" t="s">
        <v>868</v>
      </c>
      <c r="E406" s="5"/>
    </row>
    <row r="407" spans="1:5" ht="12.75">
      <c r="A407" s="2"/>
      <c r="B407" s="5"/>
      <c r="C407" s="2" t="s">
        <v>868</v>
      </c>
      <c r="E407" s="5"/>
    </row>
    <row r="408" spans="1:5" ht="12.75">
      <c r="A408" s="2"/>
      <c r="B408" s="5"/>
      <c r="C408" s="2" t="s">
        <v>868</v>
      </c>
      <c r="E408" s="5"/>
    </row>
    <row r="409" spans="1:5" ht="12.75">
      <c r="A409" s="2"/>
      <c r="B409" s="5"/>
      <c r="C409" s="2" t="s">
        <v>868</v>
      </c>
      <c r="E409" s="5"/>
    </row>
    <row r="410" spans="1:5" ht="12.75">
      <c r="A410" s="2"/>
      <c r="B410" s="5"/>
      <c r="C410" s="2" t="s">
        <v>868</v>
      </c>
      <c r="E410" s="5"/>
    </row>
    <row r="411" spans="1:5" ht="12.75">
      <c r="A411" s="2"/>
      <c r="B411" s="5"/>
      <c r="C411" s="2" t="s">
        <v>868</v>
      </c>
      <c r="E411" s="5"/>
    </row>
    <row r="412" spans="1:5" ht="12.75">
      <c r="A412" s="2"/>
      <c r="B412" s="5"/>
      <c r="C412" s="2" t="s">
        <v>868</v>
      </c>
      <c r="E412" s="5"/>
    </row>
    <row r="413" spans="1:5" ht="12.75">
      <c r="A413" s="2"/>
      <c r="B413" s="5"/>
      <c r="C413" s="2" t="s">
        <v>868</v>
      </c>
      <c r="E413" s="5"/>
    </row>
    <row r="414" spans="1:5" ht="12.75">
      <c r="A414" s="2"/>
      <c r="B414" s="5"/>
      <c r="C414" s="2" t="s">
        <v>868</v>
      </c>
      <c r="E414" s="5"/>
    </row>
    <row r="415" spans="1:5" ht="12.75">
      <c r="A415" s="2"/>
      <c r="B415" s="5"/>
      <c r="C415" s="2" t="s">
        <v>868</v>
      </c>
      <c r="E415" s="5"/>
    </row>
    <row r="416" spans="1:5" ht="12.75">
      <c r="A416" s="2"/>
      <c r="B416" s="5"/>
      <c r="C416" s="2" t="s">
        <v>868</v>
      </c>
      <c r="E416" s="5"/>
    </row>
    <row r="417" spans="1:5" ht="12.75">
      <c r="A417" s="2"/>
      <c r="B417" s="5"/>
      <c r="C417" s="2" t="s">
        <v>868</v>
      </c>
      <c r="E417" s="5"/>
    </row>
    <row r="418" spans="1:5" ht="12.75">
      <c r="A418" s="2"/>
      <c r="B418" s="5"/>
      <c r="C418" s="2" t="s">
        <v>868</v>
      </c>
      <c r="E418" s="5"/>
    </row>
    <row r="419" spans="1:5" ht="12.75">
      <c r="A419" s="2"/>
      <c r="B419" s="5"/>
      <c r="C419" s="2" t="s">
        <v>868</v>
      </c>
      <c r="E419" s="5"/>
    </row>
    <row r="420" spans="1:5" ht="12.75">
      <c r="A420" s="2"/>
      <c r="B420" s="5"/>
      <c r="C420" s="2" t="s">
        <v>868</v>
      </c>
      <c r="E420" s="5"/>
    </row>
    <row r="421" spans="1:5" ht="12.75">
      <c r="A421" s="2"/>
      <c r="B421" s="5"/>
      <c r="C421" s="2" t="s">
        <v>868</v>
      </c>
      <c r="E421" s="5"/>
    </row>
    <row r="422" spans="1:5" ht="12.75">
      <c r="A422" s="2"/>
      <c r="B422" s="5"/>
      <c r="C422" s="2" t="s">
        <v>868</v>
      </c>
      <c r="E422" s="5"/>
    </row>
    <row r="423" spans="1:5" ht="12.75">
      <c r="A423" s="2"/>
      <c r="B423" s="5"/>
      <c r="C423" s="2" t="s">
        <v>868</v>
      </c>
      <c r="D423" s="2"/>
      <c r="E423" s="2"/>
    </row>
    <row r="424" spans="1:4" ht="12.75">
      <c r="A424" s="2"/>
      <c r="B424" s="5"/>
      <c r="C424" s="2" t="s">
        <v>868</v>
      </c>
      <c r="D424" s="2"/>
    </row>
    <row r="425" spans="1:5" ht="12.75">
      <c r="A425" s="2"/>
      <c r="B425" s="5"/>
      <c r="C425" s="2" t="s">
        <v>868</v>
      </c>
      <c r="E425" s="5"/>
    </row>
    <row r="426" spans="1:5" ht="12.75">
      <c r="A426" s="2"/>
      <c r="B426" s="5"/>
      <c r="C426" s="2" t="s">
        <v>868</v>
      </c>
      <c r="E426" s="5"/>
    </row>
    <row r="427" spans="1:5" ht="12.75">
      <c r="A427" s="2"/>
      <c r="B427" s="5"/>
      <c r="C427" s="2" t="s">
        <v>868</v>
      </c>
      <c r="E427" s="5"/>
    </row>
    <row r="428" spans="1:5" ht="12.75">
      <c r="A428" s="2"/>
      <c r="B428" s="5"/>
      <c r="C428" s="2" t="s">
        <v>868</v>
      </c>
      <c r="E428" s="5"/>
    </row>
    <row r="429" spans="1:5" ht="12.75">
      <c r="A429" s="2"/>
      <c r="B429" s="5"/>
      <c r="C429" s="2" t="s">
        <v>868</v>
      </c>
      <c r="E429" s="5"/>
    </row>
    <row r="430" spans="1:5" ht="12.75">
      <c r="A430" s="2"/>
      <c r="B430" s="5"/>
      <c r="C430" s="2" t="s">
        <v>868</v>
      </c>
      <c r="E430" s="5"/>
    </row>
    <row r="431" spans="1:5" ht="12.75">
      <c r="A431" s="2"/>
      <c r="B431" s="5"/>
      <c r="C431" s="2" t="s">
        <v>868</v>
      </c>
      <c r="E431" s="5"/>
    </row>
    <row r="432" spans="1:5" ht="12.75">
      <c r="A432" s="2"/>
      <c r="B432" s="5"/>
      <c r="C432" s="2" t="s">
        <v>868</v>
      </c>
      <c r="E432" s="5"/>
    </row>
    <row r="433" spans="1:5" ht="12.75">
      <c r="A433" s="2"/>
      <c r="B433" s="5"/>
      <c r="C433" s="2" t="s">
        <v>868</v>
      </c>
      <c r="D433" s="2"/>
      <c r="E433" s="2"/>
    </row>
    <row r="434" spans="1:4" ht="12.75">
      <c r="A434" s="2"/>
      <c r="B434" s="5"/>
      <c r="C434" s="2" t="s">
        <v>868</v>
      </c>
      <c r="D434" s="2"/>
    </row>
    <row r="435" spans="1:3" ht="12.75">
      <c r="A435" s="2"/>
      <c r="B435" s="5"/>
      <c r="C435" s="2" t="s">
        <v>868</v>
      </c>
    </row>
    <row r="436" spans="1:3" ht="12.75">
      <c r="A436" s="2"/>
      <c r="B436" s="5"/>
      <c r="C436" s="2" t="s">
        <v>868</v>
      </c>
    </row>
    <row r="437" spans="1:3" ht="12.75">
      <c r="A437" s="2"/>
      <c r="B437" s="5"/>
      <c r="C437" s="2" t="s">
        <v>868</v>
      </c>
    </row>
    <row r="438" spans="1:3" ht="12.75">
      <c r="A438" s="2"/>
      <c r="B438" s="5"/>
      <c r="C438" s="2" t="s">
        <v>868</v>
      </c>
    </row>
    <row r="439" spans="1:3" ht="12.75">
      <c r="A439" s="2"/>
      <c r="B439" s="5"/>
      <c r="C439" s="2" t="s">
        <v>868</v>
      </c>
    </row>
    <row r="440" spans="1:3" ht="12.75">
      <c r="A440" s="2"/>
      <c r="B440" s="5"/>
      <c r="C440" s="2" t="s">
        <v>868</v>
      </c>
    </row>
    <row r="441" spans="1:3" ht="12.75">
      <c r="A441" s="2"/>
      <c r="B441" s="5"/>
      <c r="C441" s="2" t="s">
        <v>868</v>
      </c>
    </row>
    <row r="442" spans="1:3" ht="12.75">
      <c r="A442" s="2"/>
      <c r="B442" s="5"/>
      <c r="C442" s="2" t="s">
        <v>868</v>
      </c>
    </row>
    <row r="443" spans="1:5" ht="12.75">
      <c r="A443" s="2"/>
      <c r="B443" s="5"/>
      <c r="C443" s="2" t="s">
        <v>868</v>
      </c>
      <c r="D443" s="2"/>
      <c r="E443" s="2"/>
    </row>
    <row r="444" spans="1:4" ht="12.75">
      <c r="A444" s="2"/>
      <c r="B444" s="5"/>
      <c r="C444" s="2" t="s">
        <v>868</v>
      </c>
      <c r="D444" s="2"/>
    </row>
    <row r="445" spans="1:4" ht="12.75">
      <c r="A445" s="2"/>
      <c r="B445" s="5"/>
      <c r="C445" s="2" t="s">
        <v>868</v>
      </c>
      <c r="D445" s="2"/>
    </row>
    <row r="446" spans="1:4" ht="12.75">
      <c r="A446" s="2"/>
      <c r="B446" s="5"/>
      <c r="C446" s="2" t="s">
        <v>868</v>
      </c>
      <c r="D446" s="2"/>
    </row>
    <row r="447" spans="1:4" ht="12.75">
      <c r="A447" s="2"/>
      <c r="B447" s="5"/>
      <c r="C447" s="2" t="s">
        <v>868</v>
      </c>
      <c r="D447" s="2"/>
    </row>
    <row r="448" spans="1:4" ht="12.75">
      <c r="A448" s="2"/>
      <c r="B448" s="5"/>
      <c r="C448" s="2" t="s">
        <v>868</v>
      </c>
      <c r="D448" s="2"/>
    </row>
    <row r="449" spans="1:4" ht="12.75">
      <c r="A449" s="2"/>
      <c r="B449" s="5"/>
      <c r="C449" s="2" t="s">
        <v>868</v>
      </c>
      <c r="D449" s="2"/>
    </row>
    <row r="450" spans="1:4" ht="12.75">
      <c r="A450" s="2"/>
      <c r="B450" s="5"/>
      <c r="C450" s="2" t="s">
        <v>868</v>
      </c>
      <c r="D450" s="2"/>
    </row>
    <row r="451" spans="1:4" ht="12.75">
      <c r="A451" s="2"/>
      <c r="B451" s="5"/>
      <c r="C451" s="2" t="s">
        <v>868</v>
      </c>
      <c r="D451" s="2"/>
    </row>
    <row r="452" spans="1:4" ht="12.75">
      <c r="A452" s="2"/>
      <c r="B452" s="5"/>
      <c r="C452" s="2" t="s">
        <v>868</v>
      </c>
      <c r="D452" s="2"/>
    </row>
    <row r="453" spans="1:4" ht="12.75">
      <c r="A453" s="2"/>
      <c r="B453" s="5"/>
      <c r="C453" s="2" t="s">
        <v>868</v>
      </c>
      <c r="D453" s="2"/>
    </row>
    <row r="454" spans="1:4" ht="12.75">
      <c r="A454" s="2"/>
      <c r="B454" s="5"/>
      <c r="C454" s="2" t="s">
        <v>868</v>
      </c>
      <c r="D454" s="2"/>
    </row>
    <row r="455" spans="1:4" ht="12.75">
      <c r="A455" s="2"/>
      <c r="B455" s="5"/>
      <c r="C455" s="2" t="s">
        <v>868</v>
      </c>
      <c r="D455" s="2"/>
    </row>
    <row r="456" spans="1:4" ht="12.75">
      <c r="A456" s="2"/>
      <c r="B456" s="5"/>
      <c r="C456" s="2" t="s">
        <v>868</v>
      </c>
      <c r="D456" s="2"/>
    </row>
    <row r="457" spans="1:4" ht="12.75">
      <c r="A457" s="2"/>
      <c r="B457" s="5"/>
      <c r="C457" s="2" t="s">
        <v>868</v>
      </c>
      <c r="D457" s="2"/>
    </row>
    <row r="458" spans="1:4" ht="12.75">
      <c r="A458" s="2"/>
      <c r="B458" s="5"/>
      <c r="C458" s="2" t="s">
        <v>868</v>
      </c>
      <c r="D458" s="2"/>
    </row>
    <row r="459" spans="1:4" ht="12.75">
      <c r="A459" s="2"/>
      <c r="B459" s="5"/>
      <c r="C459" s="2" t="s">
        <v>868</v>
      </c>
      <c r="D459" s="2"/>
    </row>
    <row r="460" spans="1:4" ht="12.75">
      <c r="A460" s="2"/>
      <c r="B460" s="5"/>
      <c r="C460" s="2" t="s">
        <v>868</v>
      </c>
      <c r="D460" s="2"/>
    </row>
    <row r="461" spans="1:4" ht="12.75">
      <c r="A461" s="2"/>
      <c r="B461" s="5"/>
      <c r="C461" s="2" t="s">
        <v>868</v>
      </c>
      <c r="D461" s="2"/>
    </row>
    <row r="462" spans="1:4" ht="12.75">
      <c r="A462" s="2"/>
      <c r="B462" s="5"/>
      <c r="C462" s="2" t="s">
        <v>868</v>
      </c>
      <c r="D462" s="2"/>
    </row>
    <row r="463" spans="1:4" ht="12.75">
      <c r="A463" s="2"/>
      <c r="B463" s="5"/>
      <c r="C463" s="2" t="s">
        <v>868</v>
      </c>
      <c r="D463" s="2"/>
    </row>
    <row r="464" spans="1:4" ht="12.75">
      <c r="A464" s="2"/>
      <c r="B464" s="5"/>
      <c r="C464" s="2" t="s">
        <v>868</v>
      </c>
      <c r="D464" s="2"/>
    </row>
    <row r="465" spans="1:4" ht="12.75">
      <c r="A465" s="2"/>
      <c r="B465" s="5"/>
      <c r="C465" s="2" t="s">
        <v>868</v>
      </c>
      <c r="D465" s="2"/>
    </row>
    <row r="466" spans="1:4" ht="12.75">
      <c r="A466" s="2"/>
      <c r="B466" s="5"/>
      <c r="C466" s="2" t="s">
        <v>868</v>
      </c>
      <c r="D466" s="2"/>
    </row>
    <row r="467" spans="1:4" ht="12.75">
      <c r="A467" s="2"/>
      <c r="B467" s="5"/>
      <c r="C467" s="2" t="s">
        <v>868</v>
      </c>
      <c r="D467" s="2"/>
    </row>
    <row r="468" spans="1:4" ht="12.75">
      <c r="A468" s="2"/>
      <c r="B468" s="5"/>
      <c r="C468" s="2" t="s">
        <v>868</v>
      </c>
      <c r="D468" s="2"/>
    </row>
    <row r="469" spans="1:4" ht="12.75">
      <c r="A469" s="2"/>
      <c r="B469" s="5"/>
      <c r="C469" s="2" t="s">
        <v>868</v>
      </c>
      <c r="D469" s="2"/>
    </row>
    <row r="470" spans="1:4" ht="12.75">
      <c r="A470" s="2"/>
      <c r="B470" s="5"/>
      <c r="C470" s="2" t="s">
        <v>868</v>
      </c>
      <c r="D470" s="2"/>
    </row>
    <row r="471" spans="1:4" ht="12.75">
      <c r="A471" s="2"/>
      <c r="B471" s="5"/>
      <c r="C471" s="2" t="s">
        <v>868</v>
      </c>
      <c r="D471" s="2"/>
    </row>
    <row r="472" spans="1:4" ht="12.75">
      <c r="A472" s="2"/>
      <c r="B472" s="5"/>
      <c r="C472" s="2" t="s">
        <v>868</v>
      </c>
      <c r="D472" s="2"/>
    </row>
    <row r="473" spans="1:4" ht="12.75">
      <c r="A473" s="2"/>
      <c r="B473" s="5"/>
      <c r="C473" s="2" t="s">
        <v>868</v>
      </c>
      <c r="D473" s="2"/>
    </row>
    <row r="474" spans="1:4" ht="12.75">
      <c r="A474" s="2"/>
      <c r="B474" s="5"/>
      <c r="C474" s="2" t="s">
        <v>868</v>
      </c>
      <c r="D474" s="2"/>
    </row>
    <row r="475" spans="1:4" ht="12.75">
      <c r="A475" s="2"/>
      <c r="B475" s="5"/>
      <c r="C475" s="2" t="s">
        <v>868</v>
      </c>
      <c r="D475" s="2"/>
    </row>
    <row r="476" spans="1:4" ht="12.75">
      <c r="A476" s="2"/>
      <c r="B476" s="5"/>
      <c r="C476" s="2" t="s">
        <v>868</v>
      </c>
      <c r="D476" s="2"/>
    </row>
    <row r="477" spans="1:4" ht="12.75">
      <c r="A477" s="2"/>
      <c r="B477" s="5"/>
      <c r="C477" s="2" t="s">
        <v>868</v>
      </c>
      <c r="D477" s="2"/>
    </row>
    <row r="478" spans="1:4" ht="12.75">
      <c r="A478" s="2"/>
      <c r="B478" s="5"/>
      <c r="C478" s="2" t="s">
        <v>868</v>
      </c>
      <c r="D478" s="2"/>
    </row>
    <row r="479" spans="1:4" ht="12.75">
      <c r="A479" s="2"/>
      <c r="B479" s="5"/>
      <c r="C479" s="2" t="s">
        <v>868</v>
      </c>
      <c r="D479" s="2"/>
    </row>
    <row r="480" spans="1:4" ht="12.75">
      <c r="A480" s="2"/>
      <c r="B480" s="5"/>
      <c r="C480" s="2" t="s">
        <v>868</v>
      </c>
      <c r="D480" s="2"/>
    </row>
    <row r="481" spans="1:4" ht="12.75">
      <c r="A481" s="2"/>
      <c r="B481" s="5"/>
      <c r="C481" s="2" t="s">
        <v>868</v>
      </c>
      <c r="D481" s="2"/>
    </row>
    <row r="482" spans="1:4" ht="12.75">
      <c r="A482" s="2"/>
      <c r="B482" s="5"/>
      <c r="C482" s="2" t="s">
        <v>868</v>
      </c>
      <c r="D482" s="2"/>
    </row>
    <row r="483" spans="1:4" ht="12.75">
      <c r="A483" s="2"/>
      <c r="B483" s="5"/>
      <c r="C483" s="2" t="s">
        <v>868</v>
      </c>
      <c r="D483" s="2"/>
    </row>
    <row r="484" spans="1:4" ht="12.75">
      <c r="A484" s="2"/>
      <c r="B484" s="5"/>
      <c r="C484" s="2" t="s">
        <v>868</v>
      </c>
      <c r="D484" s="2"/>
    </row>
    <row r="485" spans="1:4" ht="12.75">
      <c r="A485" s="2"/>
      <c r="B485" s="5"/>
      <c r="C485" s="2" t="s">
        <v>868</v>
      </c>
      <c r="D485" s="2"/>
    </row>
    <row r="486" spans="1:4" ht="12.75">
      <c r="A486" s="2"/>
      <c r="B486" s="5"/>
      <c r="C486" s="2" t="s">
        <v>868</v>
      </c>
      <c r="D486" s="2"/>
    </row>
    <row r="487" spans="1:4" ht="12.75">
      <c r="A487" s="2"/>
      <c r="B487" s="5"/>
      <c r="C487" s="2" t="s">
        <v>868</v>
      </c>
      <c r="D487" s="2"/>
    </row>
    <row r="488" spans="1:4" ht="12.75">
      <c r="A488" s="2"/>
      <c r="B488" s="5"/>
      <c r="C488" s="2" t="s">
        <v>868</v>
      </c>
      <c r="D488" s="2"/>
    </row>
    <row r="489" spans="1:4" ht="12.75">
      <c r="A489" s="2"/>
      <c r="B489" s="5"/>
      <c r="C489" s="2" t="s">
        <v>868</v>
      </c>
      <c r="D489" s="2"/>
    </row>
    <row r="490" spans="1:4" ht="12.75">
      <c r="A490" s="2"/>
      <c r="B490" s="5"/>
      <c r="C490" s="2" t="s">
        <v>868</v>
      </c>
      <c r="D490" s="2"/>
    </row>
    <row r="491" spans="1:4" ht="12.75">
      <c r="A491" s="2"/>
      <c r="B491" s="5"/>
      <c r="C491" s="2" t="s">
        <v>868</v>
      </c>
      <c r="D491" s="2"/>
    </row>
    <row r="492" spans="1:4" ht="12.75">
      <c r="A492" s="2"/>
      <c r="B492" s="5"/>
      <c r="C492" s="2" t="s">
        <v>868</v>
      </c>
      <c r="D492" s="2"/>
    </row>
    <row r="493" spans="1:4" ht="12.75">
      <c r="A493" s="2"/>
      <c r="B493" s="5"/>
      <c r="C493" s="2" t="s">
        <v>868</v>
      </c>
      <c r="D493" s="2"/>
    </row>
    <row r="494" spans="1:4" ht="12.75">
      <c r="A494" s="2"/>
      <c r="B494" s="5"/>
      <c r="C494" s="2" t="s">
        <v>868</v>
      </c>
      <c r="D494" s="2"/>
    </row>
    <row r="495" spans="1:4" ht="12.75">
      <c r="A495" s="2"/>
      <c r="B495" s="5"/>
      <c r="C495" s="2" t="s">
        <v>868</v>
      </c>
      <c r="D495" s="2"/>
    </row>
    <row r="496" spans="1:4" ht="12.75">
      <c r="A496" s="2"/>
      <c r="B496" s="5"/>
      <c r="C496" s="2" t="s">
        <v>868</v>
      </c>
      <c r="D496" s="2"/>
    </row>
    <row r="497" spans="1:4" ht="12.75">
      <c r="A497" s="2"/>
      <c r="B497" s="5"/>
      <c r="C497" s="2" t="s">
        <v>868</v>
      </c>
      <c r="D497" s="2"/>
    </row>
    <row r="498" spans="1:4" ht="12.75">
      <c r="A498" s="2"/>
      <c r="B498" s="5"/>
      <c r="C498" s="2" t="s">
        <v>868</v>
      </c>
      <c r="D498" s="2"/>
    </row>
    <row r="499" spans="1:4" ht="12.75">
      <c r="A499" s="2"/>
      <c r="B499" s="5"/>
      <c r="C499" s="2" t="s">
        <v>868</v>
      </c>
      <c r="D499" s="2"/>
    </row>
    <row r="500" spans="1:4" ht="12.75">
      <c r="A500" s="2"/>
      <c r="B500" s="5"/>
      <c r="C500" s="2" t="s">
        <v>868</v>
      </c>
      <c r="D500" s="2"/>
    </row>
    <row r="501" spans="1:4" ht="12.75">
      <c r="A501" s="2"/>
      <c r="B501" s="5"/>
      <c r="C501" s="2" t="s">
        <v>868</v>
      </c>
      <c r="D501" s="2"/>
    </row>
    <row r="502" spans="2:4" ht="12.75">
      <c r="B502" s="5"/>
      <c r="C502" s="2" t="s">
        <v>868</v>
      </c>
      <c r="D502" s="2"/>
    </row>
    <row r="503" spans="1:4" ht="12.75">
      <c r="A503" s="2"/>
      <c r="B503" s="5"/>
      <c r="C503" s="2" t="s">
        <v>868</v>
      </c>
      <c r="D503" s="2"/>
    </row>
    <row r="504" spans="1:4" ht="12.75">
      <c r="A504" s="2"/>
      <c r="B504" s="5"/>
      <c r="C504" s="2" t="s">
        <v>868</v>
      </c>
      <c r="D504" s="2"/>
    </row>
    <row r="505" spans="1:4" ht="12.75">
      <c r="A505" s="2"/>
      <c r="B505" s="5"/>
      <c r="C505" s="2" t="s">
        <v>868</v>
      </c>
      <c r="D505" s="2"/>
    </row>
    <row r="506" spans="1:4" ht="12.75">
      <c r="A506" s="2"/>
      <c r="B506" s="5"/>
      <c r="C506" s="2" t="s">
        <v>868</v>
      </c>
      <c r="D506" s="2"/>
    </row>
    <row r="507" spans="1:4" ht="12.75">
      <c r="A507" s="2"/>
      <c r="B507" s="5"/>
      <c r="C507" s="2" t="s">
        <v>868</v>
      </c>
      <c r="D507" s="2"/>
    </row>
    <row r="508" spans="1:4" ht="12.75">
      <c r="A508" s="2"/>
      <c r="B508" s="5"/>
      <c r="C508" s="2" t="s">
        <v>868</v>
      </c>
      <c r="D508" s="2"/>
    </row>
    <row r="509" spans="1:4" ht="12.75">
      <c r="A509" s="2"/>
      <c r="B509" s="5"/>
      <c r="C509" s="2" t="s">
        <v>868</v>
      </c>
      <c r="D509" s="2"/>
    </row>
    <row r="510" spans="1:4" ht="12.75">
      <c r="A510" s="2"/>
      <c r="B510" s="5"/>
      <c r="C510" s="2" t="s">
        <v>868</v>
      </c>
      <c r="D510" s="2"/>
    </row>
    <row r="511" spans="1:4" ht="12.75">
      <c r="A511" s="2"/>
      <c r="B511" s="5"/>
      <c r="C511" s="2" t="s">
        <v>868</v>
      </c>
      <c r="D511" s="2"/>
    </row>
    <row r="512" spans="1:4" ht="12.75">
      <c r="A512" s="2"/>
      <c r="B512" s="5"/>
      <c r="C512" s="2" t="s">
        <v>868</v>
      </c>
      <c r="D512" s="2"/>
    </row>
    <row r="513" spans="1:4" ht="12.75">
      <c r="A513" s="2"/>
      <c r="B513" s="5"/>
      <c r="C513" s="2" t="s">
        <v>868</v>
      </c>
      <c r="D513" s="2"/>
    </row>
    <row r="514" spans="1:4" ht="12.75">
      <c r="A514" s="2"/>
      <c r="B514" s="5"/>
      <c r="C514" s="2" t="s">
        <v>868</v>
      </c>
      <c r="D514" s="2"/>
    </row>
    <row r="515" spans="1:4" ht="12.75">
      <c r="A515" s="2"/>
      <c r="B515" s="5"/>
      <c r="C515" s="2" t="s">
        <v>868</v>
      </c>
      <c r="D515" s="2"/>
    </row>
    <row r="516" spans="1:4" ht="12.75">
      <c r="A516" s="2"/>
      <c r="B516" s="5"/>
      <c r="C516" s="2" t="s">
        <v>868</v>
      </c>
      <c r="D516" s="2"/>
    </row>
    <row r="517" spans="1:4" ht="12.75">
      <c r="A517" s="2"/>
      <c r="B517" s="5"/>
      <c r="C517" s="2" t="s">
        <v>868</v>
      </c>
      <c r="D517" s="2"/>
    </row>
    <row r="518" spans="1:4" ht="12.75">
      <c r="A518" s="2"/>
      <c r="B518" s="5"/>
      <c r="C518" s="2" t="s">
        <v>868</v>
      </c>
      <c r="D518" s="2"/>
    </row>
    <row r="519" spans="1:4" ht="12.75">
      <c r="A519" s="2"/>
      <c r="B519" s="5"/>
      <c r="C519" s="2" t="s">
        <v>868</v>
      </c>
      <c r="D519" s="2"/>
    </row>
    <row r="520" spans="1:4" ht="12.75">
      <c r="A520" s="2"/>
      <c r="B520" s="5"/>
      <c r="C520" s="2" t="s">
        <v>868</v>
      </c>
      <c r="D520" s="2"/>
    </row>
    <row r="521" spans="1:4" ht="12.75">
      <c r="A521" s="2"/>
      <c r="B521" s="5"/>
      <c r="C521" s="2" t="s">
        <v>868</v>
      </c>
      <c r="D521" s="2"/>
    </row>
    <row r="522" spans="1:4" ht="12.75">
      <c r="A522" s="2"/>
      <c r="B522" s="5"/>
      <c r="C522" s="2" t="s">
        <v>868</v>
      </c>
      <c r="D522" s="2"/>
    </row>
    <row r="523" spans="1:4" ht="12.75">
      <c r="A523" s="2"/>
      <c r="B523" s="5"/>
      <c r="C523" s="2" t="s">
        <v>868</v>
      </c>
      <c r="D523" s="2"/>
    </row>
    <row r="524" spans="1:4" ht="12.75">
      <c r="A524" s="2"/>
      <c r="B524" s="5"/>
      <c r="C524" s="2" t="s">
        <v>868</v>
      </c>
      <c r="D524" s="2"/>
    </row>
    <row r="525" spans="1:4" ht="12.75">
      <c r="A525" s="2"/>
      <c r="B525" s="5"/>
      <c r="C525" s="2" t="s">
        <v>868</v>
      </c>
      <c r="D525" s="2"/>
    </row>
    <row r="526" spans="1:4" ht="12.75">
      <c r="A526" s="2"/>
      <c r="B526" s="5"/>
      <c r="C526" s="2" t="s">
        <v>868</v>
      </c>
      <c r="D526" s="2"/>
    </row>
    <row r="527" spans="1:4" ht="12.75">
      <c r="A527" s="2"/>
      <c r="B527" s="5"/>
      <c r="C527" s="2" t="s">
        <v>868</v>
      </c>
      <c r="D527" s="2"/>
    </row>
    <row r="528" spans="1:4" ht="12.75">
      <c r="A528" s="2"/>
      <c r="B528" s="5"/>
      <c r="C528" s="2" t="s">
        <v>868</v>
      </c>
      <c r="D528" s="2"/>
    </row>
    <row r="529" spans="1:4" ht="12.75">
      <c r="A529" s="2"/>
      <c r="B529" s="5"/>
      <c r="C529" s="2" t="s">
        <v>868</v>
      </c>
      <c r="D529" s="2"/>
    </row>
    <row r="530" spans="1:4" ht="12.75">
      <c r="A530" s="2"/>
      <c r="B530" s="5"/>
      <c r="C530" s="2" t="s">
        <v>868</v>
      </c>
      <c r="D530" s="2"/>
    </row>
    <row r="531" spans="1:4" ht="12.75">
      <c r="A531" s="2"/>
      <c r="B531" s="5"/>
      <c r="C531" s="2" t="s">
        <v>868</v>
      </c>
      <c r="D531" s="2"/>
    </row>
    <row r="532" spans="1:4" ht="12.75">
      <c r="A532" s="2"/>
      <c r="B532" s="5"/>
      <c r="C532" s="2" t="s">
        <v>868</v>
      </c>
      <c r="D532" s="2"/>
    </row>
    <row r="533" spans="1:4" ht="12.75">
      <c r="A533" s="2"/>
      <c r="B533" s="5"/>
      <c r="C533" s="2" t="s">
        <v>868</v>
      </c>
      <c r="D533" s="2"/>
    </row>
    <row r="534" spans="1:4" ht="12.75">
      <c r="A534" s="2"/>
      <c r="B534" s="5"/>
      <c r="C534" s="2" t="s">
        <v>868</v>
      </c>
      <c r="D534" s="2"/>
    </row>
    <row r="535" spans="1:4" ht="12.75">
      <c r="A535" s="2"/>
      <c r="B535" s="5"/>
      <c r="C535" s="2" t="s">
        <v>868</v>
      </c>
      <c r="D535" s="2"/>
    </row>
    <row r="536" spans="1:4" ht="12.75">
      <c r="A536" s="2"/>
      <c r="B536" s="5"/>
      <c r="C536" s="2" t="s">
        <v>868</v>
      </c>
      <c r="D536" s="2"/>
    </row>
    <row r="537" spans="1:4" ht="12.75">
      <c r="A537" s="2"/>
      <c r="B537" s="5"/>
      <c r="C537" s="2" t="s">
        <v>868</v>
      </c>
      <c r="D537" s="2"/>
    </row>
    <row r="538" spans="1:4" ht="12.75">
      <c r="A538" s="2"/>
      <c r="B538" s="5"/>
      <c r="C538" s="2" t="s">
        <v>868</v>
      </c>
      <c r="D538" s="2"/>
    </row>
    <row r="539" spans="1:4" ht="12.75">
      <c r="A539" s="2"/>
      <c r="B539" s="5"/>
      <c r="C539" s="2" t="s">
        <v>868</v>
      </c>
      <c r="D539" s="2"/>
    </row>
    <row r="540" spans="1:4" ht="12.75">
      <c r="A540" s="2"/>
      <c r="B540" s="5"/>
      <c r="C540" s="2" t="s">
        <v>868</v>
      </c>
      <c r="D540" s="2"/>
    </row>
    <row r="541" spans="1:4" ht="12.75">
      <c r="A541" s="2"/>
      <c r="B541" s="5"/>
      <c r="C541" s="2" t="s">
        <v>868</v>
      </c>
      <c r="D541" s="2"/>
    </row>
    <row r="542" spans="1:4" ht="12.75">
      <c r="A542" s="2"/>
      <c r="B542" s="5"/>
      <c r="C542" s="2" t="s">
        <v>868</v>
      </c>
      <c r="D542" s="2"/>
    </row>
    <row r="543" spans="1:4" ht="12.75">
      <c r="A543" s="2"/>
      <c r="B543" s="5"/>
      <c r="C543" s="2" t="s">
        <v>868</v>
      </c>
      <c r="D543" s="2"/>
    </row>
    <row r="544" spans="1:4" ht="12.75">
      <c r="A544" s="2"/>
      <c r="B544" s="5"/>
      <c r="C544" s="2" t="s">
        <v>868</v>
      </c>
      <c r="D544" s="2"/>
    </row>
    <row r="545" spans="1:4" ht="12.75">
      <c r="A545" s="2"/>
      <c r="B545" s="5"/>
      <c r="C545" s="2" t="s">
        <v>868</v>
      </c>
      <c r="D545" s="2"/>
    </row>
    <row r="546" spans="1:4" ht="12.75">
      <c r="A546" s="2"/>
      <c r="B546" s="5"/>
      <c r="C546" s="2" t="s">
        <v>868</v>
      </c>
      <c r="D546" s="2"/>
    </row>
    <row r="547" spans="1:4" ht="12.75">
      <c r="A547" s="2"/>
      <c r="B547" s="5"/>
      <c r="C547" s="2" t="s">
        <v>868</v>
      </c>
      <c r="D547" s="2"/>
    </row>
    <row r="548" spans="1:4" ht="12.75">
      <c r="A548" s="2"/>
      <c r="B548" s="5"/>
      <c r="C548" s="2" t="s">
        <v>868</v>
      </c>
      <c r="D548" s="2"/>
    </row>
    <row r="549" spans="1:4" ht="12.75">
      <c r="A549" s="2"/>
      <c r="B549" s="5"/>
      <c r="C549" s="2" t="s">
        <v>868</v>
      </c>
      <c r="D549" s="2"/>
    </row>
    <row r="550" spans="1:4" ht="12.75">
      <c r="A550" s="2"/>
      <c r="B550" s="5"/>
      <c r="C550" s="2" t="s">
        <v>868</v>
      </c>
      <c r="D550" s="2"/>
    </row>
    <row r="551" spans="1:4" ht="12.75">
      <c r="A551" s="2"/>
      <c r="B551" s="5"/>
      <c r="C551" s="2" t="s">
        <v>868</v>
      </c>
      <c r="D551" s="2"/>
    </row>
    <row r="552" spans="1:4" ht="12.75">
      <c r="A552" s="2"/>
      <c r="B552" s="5"/>
      <c r="C552" s="2" t="s">
        <v>868</v>
      </c>
      <c r="D552" s="2"/>
    </row>
    <row r="553" spans="1:4" ht="12.75">
      <c r="A553" s="2"/>
      <c r="B553" s="5"/>
      <c r="C553" s="2" t="s">
        <v>868</v>
      </c>
      <c r="D553" s="2"/>
    </row>
    <row r="554" spans="1:4" ht="12.75">
      <c r="A554" s="2"/>
      <c r="B554" s="5"/>
      <c r="C554" s="2" t="s">
        <v>868</v>
      </c>
      <c r="D554" s="2"/>
    </row>
    <row r="555" spans="1:4" ht="12.75">
      <c r="A555" s="2"/>
      <c r="B555" s="5"/>
      <c r="C555" s="2" t="s">
        <v>868</v>
      </c>
      <c r="D555" s="2"/>
    </row>
    <row r="556" spans="1:4" ht="12.75">
      <c r="A556" s="2"/>
      <c r="B556" s="5"/>
      <c r="C556" s="2" t="s">
        <v>868</v>
      </c>
      <c r="D556" s="2"/>
    </row>
    <row r="557" spans="1:4" ht="12.75">
      <c r="A557" s="2"/>
      <c r="B557" s="5"/>
      <c r="C557" s="2" t="s">
        <v>868</v>
      </c>
      <c r="D557" s="2"/>
    </row>
    <row r="558" spans="1:4" ht="12.75">
      <c r="A558" s="2"/>
      <c r="B558" s="5"/>
      <c r="C558" s="2" t="s">
        <v>868</v>
      </c>
      <c r="D558" s="2"/>
    </row>
    <row r="559" spans="1:4" ht="12.75">
      <c r="A559" s="2"/>
      <c r="B559" s="5"/>
      <c r="C559" s="2" t="s">
        <v>868</v>
      </c>
      <c r="D559" s="2"/>
    </row>
    <row r="560" spans="1:4" ht="12.75">
      <c r="A560" s="2"/>
      <c r="B560" s="5"/>
      <c r="C560" s="2" t="s">
        <v>868</v>
      </c>
      <c r="D560" s="2"/>
    </row>
    <row r="561" spans="1:4" ht="12.75">
      <c r="A561" s="2"/>
      <c r="B561" s="5"/>
      <c r="C561" s="2" t="s">
        <v>868</v>
      </c>
      <c r="D561" s="2"/>
    </row>
    <row r="562" spans="1:4" ht="12.75">
      <c r="A562" s="2"/>
      <c r="B562" s="5"/>
      <c r="C562" s="2" t="s">
        <v>868</v>
      </c>
      <c r="D562" s="2"/>
    </row>
    <row r="563" spans="1:4" ht="12.75">
      <c r="A563" s="2"/>
      <c r="B563" s="5"/>
      <c r="C563" s="2" t="s">
        <v>868</v>
      </c>
      <c r="D563" s="2"/>
    </row>
    <row r="564" spans="1:4" ht="12.75">
      <c r="A564" s="2"/>
      <c r="B564" s="5"/>
      <c r="C564" s="2" t="s">
        <v>868</v>
      </c>
      <c r="D564" s="2"/>
    </row>
    <row r="565" spans="1:4" ht="12.75">
      <c r="A565" s="2"/>
      <c r="B565" s="5"/>
      <c r="C565" s="2" t="s">
        <v>868</v>
      </c>
      <c r="D565" s="2"/>
    </row>
    <row r="566" spans="1:4" ht="12.75">
      <c r="A566" s="2"/>
      <c r="B566" s="5"/>
      <c r="C566" s="2" t="s">
        <v>868</v>
      </c>
      <c r="D566" s="2"/>
    </row>
    <row r="567" spans="1:4" ht="12.75">
      <c r="A567" s="2"/>
      <c r="B567" s="5"/>
      <c r="C567" s="2" t="s">
        <v>868</v>
      </c>
      <c r="D567" s="2"/>
    </row>
    <row r="568" spans="1:4" ht="12.75">
      <c r="A568" s="2"/>
      <c r="B568" s="5"/>
      <c r="C568" s="2" t="s">
        <v>868</v>
      </c>
      <c r="D568" s="2"/>
    </row>
    <row r="569" spans="1:4" ht="12.75">
      <c r="A569" s="2"/>
      <c r="B569" s="5"/>
      <c r="C569" s="2" t="s">
        <v>868</v>
      </c>
      <c r="D569" s="2"/>
    </row>
    <row r="570" spans="1:4" ht="12.75">
      <c r="A570" s="2"/>
      <c r="B570" s="5"/>
      <c r="C570" s="2" t="s">
        <v>868</v>
      </c>
      <c r="D570" s="2"/>
    </row>
    <row r="571" spans="1:4" ht="12.75">
      <c r="A571" s="2"/>
      <c r="B571" s="5"/>
      <c r="C571" s="2" t="s">
        <v>868</v>
      </c>
      <c r="D571" s="2"/>
    </row>
    <row r="572" spans="1:4" ht="12.75">
      <c r="A572" s="2"/>
      <c r="B572" s="5"/>
      <c r="C572" s="2" t="s">
        <v>868</v>
      </c>
      <c r="D572" s="2"/>
    </row>
    <row r="573" spans="1:4" ht="12.75">
      <c r="A573" s="2"/>
      <c r="B573" s="5"/>
      <c r="C573" s="2" t="s">
        <v>868</v>
      </c>
      <c r="D573" s="2"/>
    </row>
    <row r="574" spans="1:4" ht="12.75">
      <c r="A574" s="2"/>
      <c r="B574" s="5"/>
      <c r="C574" s="2" t="s">
        <v>868</v>
      </c>
      <c r="D574" s="2"/>
    </row>
    <row r="575" spans="1:4" ht="12.75">
      <c r="A575" s="2"/>
      <c r="B575" s="5"/>
      <c r="C575" s="2" t="s">
        <v>868</v>
      </c>
      <c r="D575" s="2"/>
    </row>
    <row r="576" spans="1:4" ht="12.75">
      <c r="A576" s="2"/>
      <c r="B576" s="5"/>
      <c r="C576" s="2" t="s">
        <v>868</v>
      </c>
      <c r="D576" s="2"/>
    </row>
    <row r="577" spans="1:4" ht="12.75">
      <c r="A577" s="2"/>
      <c r="B577" s="5"/>
      <c r="C577" s="2" t="s">
        <v>868</v>
      </c>
      <c r="D577" s="2"/>
    </row>
    <row r="578" spans="1:4" ht="12.75">
      <c r="A578" s="2"/>
      <c r="B578" s="5"/>
      <c r="C578" s="2" t="s">
        <v>868</v>
      </c>
      <c r="D578" s="2"/>
    </row>
    <row r="579" spans="1:4" ht="12.75">
      <c r="A579" s="2"/>
      <c r="B579" s="5"/>
      <c r="C579" s="2" t="s">
        <v>868</v>
      </c>
      <c r="D579" s="2"/>
    </row>
    <row r="580" spans="1:4" ht="12.75">
      <c r="A580" s="2"/>
      <c r="B580" s="5"/>
      <c r="C580" s="2" t="s">
        <v>868</v>
      </c>
      <c r="D580" s="2"/>
    </row>
    <row r="581" spans="1:4" ht="12.75">
      <c r="A581" s="2"/>
      <c r="B581" s="5"/>
      <c r="C581" s="2" t="s">
        <v>868</v>
      </c>
      <c r="D581" s="2"/>
    </row>
    <row r="582" spans="1:4" ht="12.75">
      <c r="A582" s="2"/>
      <c r="B582" s="5"/>
      <c r="C582" s="2" t="s">
        <v>868</v>
      </c>
      <c r="D582" s="2"/>
    </row>
    <row r="583" spans="1:4" ht="12.75">
      <c r="A583" s="2"/>
      <c r="B583" s="5"/>
      <c r="C583" s="2" t="s">
        <v>868</v>
      </c>
      <c r="D583" s="2"/>
    </row>
    <row r="584" spans="1:4" ht="12.75">
      <c r="A584" s="2"/>
      <c r="B584" s="5"/>
      <c r="C584" s="2" t="s">
        <v>868</v>
      </c>
      <c r="D584" s="2"/>
    </row>
    <row r="585" spans="1:4" ht="12.75">
      <c r="A585" s="2"/>
      <c r="B585" s="5"/>
      <c r="C585" s="2" t="s">
        <v>868</v>
      </c>
      <c r="D585" s="2"/>
    </row>
    <row r="586" spans="1:4" ht="12.75">
      <c r="A586" s="2"/>
      <c r="B586" s="5"/>
      <c r="C586" s="2" t="s">
        <v>868</v>
      </c>
      <c r="D586" s="2"/>
    </row>
    <row r="587" spans="1:4" ht="12.75">
      <c r="A587" s="2"/>
      <c r="B587" s="5"/>
      <c r="C587" s="2" t="s">
        <v>868</v>
      </c>
      <c r="D587" s="2"/>
    </row>
    <row r="588" spans="1:4" ht="12.75">
      <c r="A588" s="2"/>
      <c r="B588" s="5"/>
      <c r="C588" s="2" t="s">
        <v>868</v>
      </c>
      <c r="D588" s="2"/>
    </row>
    <row r="589" spans="1:4" ht="12.75">
      <c r="A589" s="2"/>
      <c r="B589" s="5"/>
      <c r="C589" s="2" t="s">
        <v>868</v>
      </c>
      <c r="D589" s="2"/>
    </row>
    <row r="590" spans="1:4" ht="12.75">
      <c r="A590" s="2"/>
      <c r="B590" s="5"/>
      <c r="C590" s="2" t="s">
        <v>868</v>
      </c>
      <c r="D590" s="2"/>
    </row>
    <row r="591" spans="1:4" ht="12.75">
      <c r="A591" s="2"/>
      <c r="B591" s="5"/>
      <c r="C591" s="2" t="s">
        <v>868</v>
      </c>
      <c r="D591" s="2"/>
    </row>
    <row r="592" spans="1:4" ht="12.75">
      <c r="A592" s="2"/>
      <c r="B592" s="5"/>
      <c r="C592" s="2" t="s">
        <v>868</v>
      </c>
      <c r="D592" s="2"/>
    </row>
    <row r="593" spans="1:4" ht="12.75">
      <c r="A593" s="2"/>
      <c r="B593" s="5"/>
      <c r="C593" s="2" t="s">
        <v>868</v>
      </c>
      <c r="D593" s="2"/>
    </row>
    <row r="594" spans="1:4" ht="12.75">
      <c r="A594" s="2"/>
      <c r="B594" s="5"/>
      <c r="C594" s="2" t="s">
        <v>868</v>
      </c>
      <c r="D594" s="2"/>
    </row>
    <row r="595" spans="1:4" ht="12.75">
      <c r="A595" s="2"/>
      <c r="B595" s="5"/>
      <c r="C595" s="2" t="s">
        <v>868</v>
      </c>
      <c r="D595" s="2"/>
    </row>
    <row r="596" spans="1:4" ht="12.75">
      <c r="A596" s="2"/>
      <c r="B596" s="5"/>
      <c r="C596" s="2" t="s">
        <v>868</v>
      </c>
      <c r="D596" s="2"/>
    </row>
    <row r="597" spans="1:4" ht="12.75">
      <c r="A597" s="2"/>
      <c r="B597" s="5"/>
      <c r="C597" s="2" t="s">
        <v>868</v>
      </c>
      <c r="D597" s="2"/>
    </row>
    <row r="598" spans="1:4" ht="12.75">
      <c r="A598" s="2"/>
      <c r="B598" s="5"/>
      <c r="C598" s="2" t="s">
        <v>868</v>
      </c>
      <c r="D598" s="2"/>
    </row>
    <row r="599" spans="1:4" ht="12.75">
      <c r="A599" s="2"/>
      <c r="B599" s="5"/>
      <c r="C599" s="2" t="s">
        <v>868</v>
      </c>
      <c r="D599" s="2"/>
    </row>
    <row r="600" spans="1:4" ht="12.75">
      <c r="A600" s="2"/>
      <c r="B600" s="5"/>
      <c r="C600" s="2" t="s">
        <v>868</v>
      </c>
      <c r="D600" s="2"/>
    </row>
    <row r="601" spans="1:4" ht="12.75">
      <c r="A601" s="2"/>
      <c r="B601" s="5"/>
      <c r="C601" s="2" t="s">
        <v>868</v>
      </c>
      <c r="D601" s="2"/>
    </row>
    <row r="602" spans="1:4" ht="12.75">
      <c r="A602" s="2"/>
      <c r="B602" s="5"/>
      <c r="C602" s="2" t="s">
        <v>868</v>
      </c>
      <c r="D602" s="2"/>
    </row>
    <row r="603" spans="1:4" ht="12.75">
      <c r="A603" s="2"/>
      <c r="B603" s="5"/>
      <c r="C603" s="2" t="s">
        <v>868</v>
      </c>
      <c r="D603" s="2"/>
    </row>
    <row r="604" spans="1:4" ht="12.75">
      <c r="A604" s="2"/>
      <c r="B604" s="5"/>
      <c r="C604" s="2" t="s">
        <v>868</v>
      </c>
      <c r="D604" s="2"/>
    </row>
    <row r="605" spans="1:4" ht="12.75">
      <c r="A605" s="2"/>
      <c r="B605" s="5"/>
      <c r="C605" s="2" t="s">
        <v>868</v>
      </c>
      <c r="D605" s="2"/>
    </row>
    <row r="606" spans="1:4" ht="12.75">
      <c r="A606" s="2"/>
      <c r="B606" s="5"/>
      <c r="C606" s="2" t="s">
        <v>868</v>
      </c>
      <c r="D606" s="2"/>
    </row>
    <row r="607" spans="1:4" ht="12.75">
      <c r="A607" s="2"/>
      <c r="B607" s="5"/>
      <c r="C607" s="2" t="s">
        <v>868</v>
      </c>
      <c r="D607" s="2"/>
    </row>
    <row r="608" spans="1:4" ht="12.75">
      <c r="A608" s="2"/>
      <c r="B608" s="5"/>
      <c r="C608" s="2" t="s">
        <v>868</v>
      </c>
      <c r="D608" s="2"/>
    </row>
    <row r="609" spans="1:4" ht="12.75">
      <c r="A609" s="2"/>
      <c r="B609" s="5"/>
      <c r="C609" s="2" t="s">
        <v>868</v>
      </c>
      <c r="D609" s="2"/>
    </row>
    <row r="610" spans="1:4" ht="12.75">
      <c r="A610" s="2"/>
      <c r="B610" s="5"/>
      <c r="C610" s="2" t="s">
        <v>868</v>
      </c>
      <c r="D610" s="2"/>
    </row>
    <row r="611" spans="1:4" ht="12.75">
      <c r="A611" s="2"/>
      <c r="B611" s="5"/>
      <c r="C611" s="2" t="s">
        <v>868</v>
      </c>
      <c r="D611" s="2"/>
    </row>
    <row r="612" spans="1:4" ht="12.75">
      <c r="A612" s="2"/>
      <c r="B612" s="5"/>
      <c r="C612" s="2" t="s">
        <v>868</v>
      </c>
      <c r="D612" s="2"/>
    </row>
    <row r="613" spans="1:4" ht="12.75">
      <c r="A613" s="2"/>
      <c r="B613" s="5"/>
      <c r="C613" s="2" t="s">
        <v>868</v>
      </c>
      <c r="D613" s="2"/>
    </row>
    <row r="614" spans="1:4" ht="12.75">
      <c r="A614" s="2"/>
      <c r="B614" s="5"/>
      <c r="C614" s="2" t="s">
        <v>868</v>
      </c>
      <c r="D614" s="2"/>
    </row>
    <row r="615" spans="1:4" ht="12.75">
      <c r="A615" s="2"/>
      <c r="B615" s="5"/>
      <c r="C615" s="2" t="s">
        <v>868</v>
      </c>
      <c r="D615" s="2"/>
    </row>
    <row r="616" spans="1:4" ht="12.75">
      <c r="A616" s="2"/>
      <c r="B616" s="5"/>
      <c r="C616" s="2" t="s">
        <v>868</v>
      </c>
      <c r="D616" s="2"/>
    </row>
    <row r="617" spans="1:4" ht="12.75">
      <c r="A617" s="2"/>
      <c r="B617" s="5"/>
      <c r="C617" s="2" t="s">
        <v>868</v>
      </c>
      <c r="D617" s="2"/>
    </row>
    <row r="618" spans="1:4" ht="12.75">
      <c r="A618" s="2"/>
      <c r="B618" s="5"/>
      <c r="C618" s="2" t="s">
        <v>868</v>
      </c>
      <c r="D618" s="2"/>
    </row>
    <row r="619" spans="1:4" ht="12.75">
      <c r="A619" s="2"/>
      <c r="B619" s="5"/>
      <c r="C619" s="2" t="s">
        <v>868</v>
      </c>
      <c r="D619" s="2"/>
    </row>
    <row r="620" spans="1:4" ht="12.75">
      <c r="A620" s="2"/>
      <c r="B620" s="5"/>
      <c r="C620" s="2" t="s">
        <v>868</v>
      </c>
      <c r="D620" s="2"/>
    </row>
    <row r="621" spans="1:4" ht="12.75">
      <c r="A621" s="2"/>
      <c r="B621" s="5"/>
      <c r="C621" s="2" t="s">
        <v>868</v>
      </c>
      <c r="D621" s="2"/>
    </row>
    <row r="622" spans="1:4" ht="12.75">
      <c r="A622" s="2"/>
      <c r="B622" s="5"/>
      <c r="C622" s="2" t="s">
        <v>868</v>
      </c>
      <c r="D622" s="2"/>
    </row>
    <row r="623" spans="1:4" ht="12.75">
      <c r="A623" s="2"/>
      <c r="B623" s="5"/>
      <c r="C623" s="2" t="s">
        <v>868</v>
      </c>
      <c r="D623" s="2"/>
    </row>
    <row r="624" spans="1:4" ht="12.75">
      <c r="A624" s="2"/>
      <c r="B624" s="5"/>
      <c r="C624" s="2" t="s">
        <v>868</v>
      </c>
      <c r="D624" s="2"/>
    </row>
    <row r="625" spans="1:4" ht="12.75">
      <c r="A625" s="2"/>
      <c r="B625" s="5"/>
      <c r="C625" s="2" t="s">
        <v>868</v>
      </c>
      <c r="D625" s="2"/>
    </row>
    <row r="626" spans="1:4" ht="12.75">
      <c r="A626" s="2"/>
      <c r="B626" s="5"/>
      <c r="C626" s="2" t="s">
        <v>868</v>
      </c>
      <c r="D626" s="2"/>
    </row>
    <row r="627" spans="1:4" ht="12.75">
      <c r="A627" s="2"/>
      <c r="B627" s="5"/>
      <c r="C627" s="2" t="s">
        <v>868</v>
      </c>
      <c r="D627" s="2"/>
    </row>
    <row r="628" spans="1:4" ht="12.75">
      <c r="A628" s="2"/>
      <c r="B628" s="5"/>
      <c r="C628" s="2" t="s">
        <v>868</v>
      </c>
      <c r="D628" s="2"/>
    </row>
    <row r="629" spans="1:4" ht="12.75">
      <c r="A629" s="2"/>
      <c r="B629" s="5"/>
      <c r="C629" s="2" t="s">
        <v>868</v>
      </c>
      <c r="D629" s="2"/>
    </row>
    <row r="630" spans="1:4" ht="12.75">
      <c r="A630" s="2"/>
      <c r="B630" s="5"/>
      <c r="C630" s="2" t="s">
        <v>868</v>
      </c>
      <c r="D630" s="2"/>
    </row>
    <row r="631" spans="1:4" ht="12.75">
      <c r="A631" s="2"/>
      <c r="B631" s="5"/>
      <c r="C631" s="2" t="s">
        <v>868</v>
      </c>
      <c r="D631" s="2"/>
    </row>
    <row r="632" spans="1:4" ht="12.75">
      <c r="A632" s="2"/>
      <c r="B632" s="5"/>
      <c r="C632" s="2" t="s">
        <v>868</v>
      </c>
      <c r="D632" s="2"/>
    </row>
    <row r="633" spans="1:4" ht="12.75">
      <c r="A633" s="2"/>
      <c r="B633" s="5"/>
      <c r="C633" s="2" t="s">
        <v>868</v>
      </c>
      <c r="D633" s="2"/>
    </row>
    <row r="634" spans="1:4" ht="12.75">
      <c r="A634" s="2"/>
      <c r="B634" s="5"/>
      <c r="C634" s="2" t="s">
        <v>868</v>
      </c>
      <c r="D634" s="2"/>
    </row>
    <row r="635" spans="1:4" ht="12.75">
      <c r="A635" s="2"/>
      <c r="B635" s="5"/>
      <c r="C635" s="2" t="s">
        <v>868</v>
      </c>
      <c r="D635" s="2"/>
    </row>
    <row r="636" spans="1:4" ht="12.75">
      <c r="A636" s="2"/>
      <c r="B636" s="5"/>
      <c r="C636" s="2" t="s">
        <v>868</v>
      </c>
      <c r="D636" s="2"/>
    </row>
    <row r="637" spans="1:4" ht="12.75">
      <c r="A637" s="2"/>
      <c r="B637" s="5"/>
      <c r="C637" s="2" t="s">
        <v>868</v>
      </c>
      <c r="D637" s="2"/>
    </row>
    <row r="638" spans="1:4" ht="12.75">
      <c r="A638" s="2"/>
      <c r="B638" s="5"/>
      <c r="C638" s="2" t="s">
        <v>868</v>
      </c>
      <c r="D638" s="2"/>
    </row>
    <row r="639" spans="1:4" ht="12.75">
      <c r="A639" s="2"/>
      <c r="B639" s="5"/>
      <c r="C639" s="2" t="s">
        <v>868</v>
      </c>
      <c r="D639" s="2"/>
    </row>
    <row r="640" spans="1:4" ht="12.75">
      <c r="A640" s="2"/>
      <c r="B640" s="5"/>
      <c r="C640" s="2" t="s">
        <v>868</v>
      </c>
      <c r="D640" s="2"/>
    </row>
    <row r="641" spans="1:4" ht="12.75">
      <c r="A641" s="2"/>
      <c r="B641" s="5"/>
      <c r="C641" s="2" t="s">
        <v>868</v>
      </c>
      <c r="D641" s="2"/>
    </row>
    <row r="642" spans="1:4" ht="12.75">
      <c r="A642" s="2"/>
      <c r="B642" s="5"/>
      <c r="C642" s="2" t="s">
        <v>868</v>
      </c>
      <c r="D642" s="2"/>
    </row>
    <row r="643" spans="1:4" ht="12.75">
      <c r="A643" s="2"/>
      <c r="B643" s="5"/>
      <c r="C643" s="2" t="s">
        <v>868</v>
      </c>
      <c r="D643" s="2"/>
    </row>
    <row r="644" spans="1:4" ht="12.75">
      <c r="A644" s="2"/>
      <c r="B644" s="5"/>
      <c r="C644" s="2" t="s">
        <v>868</v>
      </c>
      <c r="D644" s="2"/>
    </row>
    <row r="645" spans="1:4" ht="12.75">
      <c r="A645" s="2"/>
      <c r="B645" s="5"/>
      <c r="C645" s="2" t="s">
        <v>868</v>
      </c>
      <c r="D645" s="2"/>
    </row>
    <row r="646" spans="1:4" ht="12.75">
      <c r="A646" s="2"/>
      <c r="B646" s="5"/>
      <c r="C646" s="2" t="s">
        <v>868</v>
      </c>
      <c r="D646" s="2"/>
    </row>
    <row r="647" spans="1:4" ht="12.75">
      <c r="A647" s="2"/>
      <c r="B647" s="5"/>
      <c r="C647" s="2" t="s">
        <v>868</v>
      </c>
      <c r="D647" s="2"/>
    </row>
    <row r="648" spans="1:4" ht="12.75">
      <c r="A648" s="2"/>
      <c r="B648" s="5"/>
      <c r="C648" s="2" t="s">
        <v>868</v>
      </c>
      <c r="D648" s="2"/>
    </row>
    <row r="649" spans="1:4" ht="12.75">
      <c r="A649" s="2"/>
      <c r="B649" s="5"/>
      <c r="C649" s="2" t="s">
        <v>868</v>
      </c>
      <c r="D649" s="2"/>
    </row>
    <row r="650" spans="1:4" ht="12.75">
      <c r="A650" s="2"/>
      <c r="B650" s="5"/>
      <c r="C650" s="2" t="s">
        <v>868</v>
      </c>
      <c r="D650" s="2"/>
    </row>
    <row r="651" spans="1:4" ht="12.75">
      <c r="A651" s="2"/>
      <c r="B651" s="5"/>
      <c r="C651" s="2" t="s">
        <v>868</v>
      </c>
      <c r="D651" s="2"/>
    </row>
    <row r="652" spans="1:4" ht="12.75">
      <c r="A652" s="2"/>
      <c r="B652" s="5"/>
      <c r="C652" s="2" t="s">
        <v>868</v>
      </c>
      <c r="D652" s="2"/>
    </row>
    <row r="653" spans="1:4" ht="12.75">
      <c r="A653" s="2"/>
      <c r="B653" s="5"/>
      <c r="C653" s="2" t="s">
        <v>868</v>
      </c>
      <c r="D653" s="2"/>
    </row>
    <row r="654" spans="1:4" ht="12.75">
      <c r="A654" s="2"/>
      <c r="B654" s="5"/>
      <c r="C654" s="2" t="s">
        <v>868</v>
      </c>
      <c r="D654" s="2"/>
    </row>
    <row r="655" spans="1:4" ht="12.75">
      <c r="A655" s="2"/>
      <c r="B655" s="5"/>
      <c r="C655" s="2" t="s">
        <v>868</v>
      </c>
      <c r="D655" s="2"/>
    </row>
    <row r="656" spans="1:4" ht="12.75">
      <c r="A656" s="2"/>
      <c r="B656" s="5"/>
      <c r="C656" s="2" t="s">
        <v>868</v>
      </c>
      <c r="D656" s="2"/>
    </row>
    <row r="657" spans="1:4" ht="12.75">
      <c r="A657" s="2"/>
      <c r="B657" s="5"/>
      <c r="C657" s="2" t="s">
        <v>868</v>
      </c>
      <c r="D657" s="2"/>
    </row>
    <row r="658" spans="1:4" ht="12.75">
      <c r="A658" s="2"/>
      <c r="B658" s="5"/>
      <c r="C658" s="2" t="s">
        <v>868</v>
      </c>
      <c r="D658" s="2"/>
    </row>
    <row r="659" spans="1:4" ht="12.75">
      <c r="A659" s="2"/>
      <c r="B659" s="5"/>
      <c r="C659" s="2" t="s">
        <v>868</v>
      </c>
      <c r="D659" s="2"/>
    </row>
    <row r="660" spans="1:4" ht="12.75">
      <c r="A660" s="2"/>
      <c r="B660" s="5"/>
      <c r="C660" s="2" t="s">
        <v>868</v>
      </c>
      <c r="D660" s="2"/>
    </row>
    <row r="661" spans="1:4" ht="12.75">
      <c r="A661" s="2"/>
      <c r="B661" s="5"/>
      <c r="C661" s="2" t="s">
        <v>868</v>
      </c>
      <c r="D661" s="2"/>
    </row>
    <row r="662" spans="1:4" ht="12.75">
      <c r="A662" s="2"/>
      <c r="B662" s="5"/>
      <c r="C662" s="2" t="s">
        <v>868</v>
      </c>
      <c r="D662" s="2"/>
    </row>
    <row r="663" spans="1:4" ht="12.75">
      <c r="A663" s="2"/>
      <c r="B663" s="5"/>
      <c r="C663" s="2" t="s">
        <v>868</v>
      </c>
      <c r="D663" s="2"/>
    </row>
    <row r="664" spans="1:4" ht="12.75">
      <c r="A664" s="2"/>
      <c r="B664" s="5"/>
      <c r="C664" s="2" t="s">
        <v>868</v>
      </c>
      <c r="D664" s="2"/>
    </row>
    <row r="665" spans="1:4" ht="12.75">
      <c r="A665" s="2"/>
      <c r="B665" s="5"/>
      <c r="C665" s="2" t="s">
        <v>868</v>
      </c>
      <c r="D665" s="2"/>
    </row>
    <row r="666" spans="1:4" ht="12.75">
      <c r="A666" s="2"/>
      <c r="B666" s="5"/>
      <c r="C666" s="2" t="s">
        <v>868</v>
      </c>
      <c r="D666" s="2"/>
    </row>
    <row r="667" spans="1:4" ht="12.75">
      <c r="A667" s="2"/>
      <c r="B667" s="5"/>
      <c r="C667" s="2" t="s">
        <v>868</v>
      </c>
      <c r="D667" s="2"/>
    </row>
    <row r="668" spans="1:4" ht="12.75">
      <c r="A668" s="2"/>
      <c r="B668" s="5"/>
      <c r="C668" s="2" t="s">
        <v>868</v>
      </c>
      <c r="D668" s="2"/>
    </row>
    <row r="669" spans="1:4" ht="12.75">
      <c r="A669" s="2"/>
      <c r="B669" s="5"/>
      <c r="C669" s="2" t="s">
        <v>868</v>
      </c>
      <c r="D669" s="2"/>
    </row>
    <row r="670" spans="1:4" ht="12.75">
      <c r="A670" s="2"/>
      <c r="B670" s="5"/>
      <c r="C670" s="2" t="s">
        <v>868</v>
      </c>
      <c r="D670" s="2"/>
    </row>
    <row r="671" spans="1:4" ht="12.75">
      <c r="A671" s="2"/>
      <c r="B671" s="5"/>
      <c r="C671" s="2" t="s">
        <v>868</v>
      </c>
      <c r="D671" s="2"/>
    </row>
    <row r="672" spans="1:4" ht="12.75">
      <c r="A672" s="2"/>
      <c r="B672" s="5"/>
      <c r="C672" s="2" t="s">
        <v>868</v>
      </c>
      <c r="D672" s="2"/>
    </row>
    <row r="673" spans="1:4" ht="12.75">
      <c r="A673" s="2"/>
      <c r="B673" s="5"/>
      <c r="C673" s="2" t="s">
        <v>868</v>
      </c>
      <c r="D673" s="2"/>
    </row>
    <row r="674" spans="1:4" ht="12.75">
      <c r="A674" s="2"/>
      <c r="B674" s="5"/>
      <c r="C674" s="2" t="s">
        <v>868</v>
      </c>
      <c r="D674" s="2"/>
    </row>
    <row r="675" spans="1:4" ht="12.75">
      <c r="A675" s="2"/>
      <c r="B675" s="5"/>
      <c r="C675" s="2" t="s">
        <v>868</v>
      </c>
      <c r="D675" s="2"/>
    </row>
    <row r="676" spans="1:4" ht="12.75">
      <c r="A676" s="2"/>
      <c r="B676" s="5"/>
      <c r="C676" s="2" t="s">
        <v>868</v>
      </c>
      <c r="D676" s="2"/>
    </row>
    <row r="677" spans="1:4" ht="12.75">
      <c r="A677" s="2"/>
      <c r="B677" s="5"/>
      <c r="C677" s="2" t="s">
        <v>868</v>
      </c>
      <c r="D677" s="2"/>
    </row>
    <row r="678" spans="1:4" ht="12.75">
      <c r="A678" s="2"/>
      <c r="B678" s="5"/>
      <c r="C678" s="2" t="s">
        <v>868</v>
      </c>
      <c r="D678" s="2"/>
    </row>
    <row r="679" spans="1:4" ht="12.75">
      <c r="A679" s="2"/>
      <c r="B679" s="5"/>
      <c r="C679" s="2" t="s">
        <v>868</v>
      </c>
      <c r="D679" s="2"/>
    </row>
    <row r="680" spans="1:4" ht="12.75">
      <c r="A680" s="2"/>
      <c r="B680" s="5"/>
      <c r="C680" s="2" t="s">
        <v>868</v>
      </c>
      <c r="D680" s="2"/>
    </row>
    <row r="681" spans="1:4" ht="12.75">
      <c r="A681" s="2"/>
      <c r="B681" s="5"/>
      <c r="C681" s="2" t="s">
        <v>868</v>
      </c>
      <c r="D681" s="2"/>
    </row>
    <row r="682" spans="1:4" ht="12.75">
      <c r="A682" s="2"/>
      <c r="B682" s="5"/>
      <c r="C682" s="2" t="s">
        <v>868</v>
      </c>
      <c r="D682" s="2"/>
    </row>
    <row r="683" spans="1:4" ht="12.75">
      <c r="A683" s="2"/>
      <c r="B683" s="5"/>
      <c r="C683" s="2" t="s">
        <v>868</v>
      </c>
      <c r="D683" s="2"/>
    </row>
    <row r="684" spans="1:4" ht="12.75">
      <c r="A684" s="2"/>
      <c r="B684" s="5"/>
      <c r="C684" s="2" t="s">
        <v>868</v>
      </c>
      <c r="D684" s="2"/>
    </row>
    <row r="685" spans="1:4" ht="12.75">
      <c r="A685" s="2"/>
      <c r="B685" s="5"/>
      <c r="C685" s="2" t="s">
        <v>868</v>
      </c>
      <c r="D685" s="2"/>
    </row>
    <row r="686" spans="1:4" ht="12.75">
      <c r="A686" s="2"/>
      <c r="B686" s="5"/>
      <c r="C686" s="2" t="s">
        <v>868</v>
      </c>
      <c r="D686" s="2"/>
    </row>
    <row r="687" spans="1:4" ht="12.75">
      <c r="A687" s="2"/>
      <c r="B687" s="5"/>
      <c r="C687" s="2" t="s">
        <v>868</v>
      </c>
      <c r="D687" s="2"/>
    </row>
    <row r="688" spans="1:4" ht="12.75">
      <c r="A688" s="2"/>
      <c r="B688" s="5"/>
      <c r="C688" s="2" t="s">
        <v>868</v>
      </c>
      <c r="D688" s="2"/>
    </row>
    <row r="689" spans="1:4" ht="12.75">
      <c r="A689" s="2"/>
      <c r="B689" s="5"/>
      <c r="C689" s="2" t="s">
        <v>868</v>
      </c>
      <c r="D689" s="2"/>
    </row>
    <row r="690" spans="1:4" ht="12.75">
      <c r="A690" s="2"/>
      <c r="B690" s="5"/>
      <c r="C690" s="2" t="s">
        <v>868</v>
      </c>
      <c r="D690" s="2"/>
    </row>
    <row r="691" spans="1:4" ht="12.75">
      <c r="A691" s="2"/>
      <c r="B691" s="5"/>
      <c r="C691" s="2" t="s">
        <v>868</v>
      </c>
      <c r="D691" s="2"/>
    </row>
    <row r="692" spans="1:4" ht="12.75">
      <c r="A692" s="2"/>
      <c r="B692" s="5"/>
      <c r="C692" s="2" t="s">
        <v>868</v>
      </c>
      <c r="D692" s="2"/>
    </row>
    <row r="693" spans="1:4" ht="12.75">
      <c r="A693" s="2"/>
      <c r="B693" s="5"/>
      <c r="C693" s="2" t="s">
        <v>868</v>
      </c>
      <c r="D693" s="2"/>
    </row>
    <row r="694" spans="1:4" ht="12.75">
      <c r="A694" s="2"/>
      <c r="B694" s="5"/>
      <c r="C694" s="2" t="s">
        <v>868</v>
      </c>
      <c r="D694" s="2"/>
    </row>
    <row r="695" spans="1:4" ht="12.75">
      <c r="A695" s="2"/>
      <c r="B695" s="5"/>
      <c r="C695" s="2" t="s">
        <v>868</v>
      </c>
      <c r="D695" s="2"/>
    </row>
    <row r="696" spans="1:4" ht="12.75">
      <c r="A696" s="2"/>
      <c r="B696" s="5"/>
      <c r="C696" s="2" t="s">
        <v>868</v>
      </c>
      <c r="D696" s="2"/>
    </row>
    <row r="697" spans="1:4" ht="12.75">
      <c r="A697" s="2"/>
      <c r="B697" s="5"/>
      <c r="C697" s="2" t="s">
        <v>868</v>
      </c>
      <c r="D697" s="2"/>
    </row>
    <row r="698" spans="1:4" ht="12.75">
      <c r="A698" s="2"/>
      <c r="B698" s="5"/>
      <c r="C698" s="2" t="s">
        <v>868</v>
      </c>
      <c r="D698" s="2"/>
    </row>
    <row r="699" spans="1:4" ht="12.75">
      <c r="A699" s="2"/>
      <c r="B699" s="5"/>
      <c r="D699" s="2"/>
    </row>
    <row r="700" spans="1:4" ht="12.75">
      <c r="A700" s="2"/>
      <c r="B700" s="5"/>
      <c r="D700" s="2"/>
    </row>
    <row r="701" spans="1:4" ht="12.75">
      <c r="A701" s="2"/>
      <c r="B701" s="5"/>
      <c r="D701" s="2"/>
    </row>
    <row r="702" spans="1:4" ht="12.75">
      <c r="A702" s="2"/>
      <c r="B702" s="5"/>
      <c r="D702" s="2"/>
    </row>
    <row r="703" spans="2:4" ht="12.75">
      <c r="B703" s="5"/>
      <c r="D703" s="2"/>
    </row>
    <row r="704" spans="2:4" ht="12.75">
      <c r="B704" s="5"/>
      <c r="D704" s="2"/>
    </row>
    <row r="705" spans="2:4" ht="12.75">
      <c r="B705" s="5"/>
      <c r="D705" s="2"/>
    </row>
    <row r="706" spans="2:4" ht="12.75">
      <c r="B706" s="5"/>
      <c r="D706" s="2"/>
    </row>
    <row r="707" spans="2:4" ht="12.75">
      <c r="B707" s="5"/>
      <c r="D707" s="2"/>
    </row>
    <row r="708" spans="2:4" ht="12.75">
      <c r="B708" s="5"/>
      <c r="D708" s="2"/>
    </row>
    <row r="709" spans="2:4" ht="12.75">
      <c r="B709" s="5"/>
      <c r="D709" s="2"/>
    </row>
    <row r="710" spans="2:4" ht="12.75">
      <c r="B710" s="5"/>
      <c r="D710" s="2"/>
    </row>
    <row r="711" spans="2:4" ht="12.75">
      <c r="B711" s="5"/>
      <c r="D711" s="2"/>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row r="968" ht="12.75">
      <c r="B968" s="5"/>
    </row>
    <row r="969" ht="12.75">
      <c r="B969" s="5"/>
    </row>
    <row r="970" ht="12.75">
      <c r="B970" s="5"/>
    </row>
    <row r="971" ht="12.75">
      <c r="B971" s="5"/>
    </row>
    <row r="972" ht="12.75">
      <c r="B972" s="5"/>
    </row>
    <row r="973" ht="12.75">
      <c r="B973" s="5"/>
    </row>
    <row r="974" ht="12.75">
      <c r="B974" s="5"/>
    </row>
    <row r="975" ht="12.75">
      <c r="B975" s="5"/>
    </row>
    <row r="976" ht="12.75">
      <c r="B976" s="5"/>
    </row>
    <row r="977" ht="12.75">
      <c r="B977" s="5"/>
    </row>
    <row r="978" ht="12.75">
      <c r="B978" s="5"/>
    </row>
    <row r="979" ht="12.75">
      <c r="B979" s="5"/>
    </row>
    <row r="980" ht="12.75">
      <c r="B980" s="5"/>
    </row>
    <row r="981" ht="12.75">
      <c r="B981" s="5"/>
    </row>
    <row r="982" ht="12.75">
      <c r="B982" s="5"/>
    </row>
    <row r="983" ht="12.75">
      <c r="B983" s="5"/>
    </row>
    <row r="984" ht="12.75">
      <c r="B984" s="5"/>
    </row>
    <row r="985" ht="12.75">
      <c r="B985" s="5"/>
    </row>
    <row r="986" ht="12.75">
      <c r="B986" s="5"/>
    </row>
    <row r="987" ht="12.75">
      <c r="B987" s="5"/>
    </row>
    <row r="988" ht="12.75">
      <c r="B988" s="5"/>
    </row>
    <row r="989" ht="12.75">
      <c r="B989" s="5"/>
    </row>
    <row r="990" ht="12.75">
      <c r="B990" s="5"/>
    </row>
    <row r="991" ht="12.75">
      <c r="B991" s="5"/>
    </row>
    <row r="992" ht="12.75">
      <c r="B992" s="5"/>
    </row>
    <row r="993" ht="12.75">
      <c r="B993" s="5"/>
    </row>
    <row r="994" ht="12.75">
      <c r="B994" s="5"/>
    </row>
    <row r="995" ht="12.75">
      <c r="B995" s="5"/>
    </row>
    <row r="996" ht="12.75">
      <c r="B996" s="5"/>
    </row>
    <row r="997" ht="12.75">
      <c r="B997" s="5"/>
    </row>
    <row r="998" ht="12.75">
      <c r="B998" s="5"/>
    </row>
    <row r="999" ht="12.75">
      <c r="B999" s="5"/>
    </row>
    <row r="1000" ht="12.75">
      <c r="B1000" s="5"/>
    </row>
    <row r="1001" ht="12.75">
      <c r="B1001" s="5"/>
    </row>
    <row r="1081" ht="12.75">
      <c r="AB1081" s="2"/>
    </row>
    <row r="1082" ht="12.75">
      <c r="AB1082" s="2" t="s">
        <v>868</v>
      </c>
    </row>
    <row r="1083" ht="12.75">
      <c r="AB1083" s="2" t="s">
        <v>868</v>
      </c>
    </row>
    <row r="1084" ht="12.75">
      <c r="AB1084" s="2" t="s">
        <v>868</v>
      </c>
    </row>
    <row r="1085" ht="12.75">
      <c r="AB1085" s="2" t="s">
        <v>868</v>
      </c>
    </row>
    <row r="1086" ht="12.75">
      <c r="AB1086" s="2" t="s">
        <v>868</v>
      </c>
    </row>
    <row r="1087" ht="12.75">
      <c r="AB1087" s="2" t="s">
        <v>868</v>
      </c>
    </row>
    <row r="1088" ht="12.75">
      <c r="AB1088" s="2" t="s">
        <v>868</v>
      </c>
    </row>
    <row r="1089" ht="12.75">
      <c r="AB1089" s="2" t="s">
        <v>868</v>
      </c>
    </row>
    <row r="1090" ht="12.75">
      <c r="AB1090" s="2" t="s">
        <v>868</v>
      </c>
    </row>
    <row r="1091" ht="12.75">
      <c r="AB1091" s="2" t="s">
        <v>868</v>
      </c>
    </row>
    <row r="1092" ht="12.75">
      <c r="AB1092" s="2" t="s">
        <v>868</v>
      </c>
    </row>
    <row r="1093" ht="12.75">
      <c r="AB1093" s="2" t="s">
        <v>868</v>
      </c>
    </row>
    <row r="1094" ht="12.75">
      <c r="AB1094" s="2" t="s">
        <v>868</v>
      </c>
    </row>
    <row r="1095" ht="12.75">
      <c r="AB1095" s="2" t="s">
        <v>868</v>
      </c>
    </row>
    <row r="1096" ht="12.75">
      <c r="AB1096" s="2" t="s">
        <v>868</v>
      </c>
    </row>
    <row r="1097" ht="12.75">
      <c r="AB1097" s="2" t="s">
        <v>868</v>
      </c>
    </row>
    <row r="1098" ht="12.75">
      <c r="AB1098" s="2" t="s">
        <v>868</v>
      </c>
    </row>
    <row r="1099" spans="28:29" ht="12.75">
      <c r="AB1099" s="2" t="s">
        <v>868</v>
      </c>
      <c r="AC1099" s="5"/>
    </row>
    <row r="1100" ht="12.75">
      <c r="AB1100" s="2" t="s">
        <v>868</v>
      </c>
    </row>
    <row r="1101" spans="20:31" ht="12.75">
      <c r="T1101" s="2"/>
      <c r="U1101" s="5"/>
      <c r="V1101" s="5"/>
      <c r="W1101" s="1" t="s">
        <v>1008</v>
      </c>
      <c r="Y1101" s="35"/>
      <c r="Z1101" s="35"/>
      <c r="AA1101" s="35"/>
      <c r="AB1101" s="2" t="s">
        <v>39</v>
      </c>
      <c r="AC1101" s="5"/>
      <c r="AD1101" s="2" t="s">
        <v>347</v>
      </c>
      <c r="AE1101" s="5" t="s">
        <v>348</v>
      </c>
    </row>
    <row r="1102" spans="1:31" ht="12.75">
      <c r="A1102" s="2" t="s">
        <v>454</v>
      </c>
      <c r="B1102" s="2" t="s">
        <v>455</v>
      </c>
      <c r="T1102" s="2"/>
      <c r="U1102" s="5"/>
      <c r="V1102" s="5"/>
      <c r="W1102" s="1" t="s">
        <v>1009</v>
      </c>
      <c r="Y1102" s="35"/>
      <c r="Z1102" s="35"/>
      <c r="AA1102" s="35"/>
      <c r="AB1102" s="2" t="s">
        <v>344</v>
      </c>
      <c r="AC1102" s="5"/>
      <c r="AD1102" s="2" t="s">
        <v>351</v>
      </c>
      <c r="AE1102" s="5" t="s">
        <v>352</v>
      </c>
    </row>
    <row r="1103" spans="1:31" ht="12.75">
      <c r="A1103" s="2" t="s">
        <v>604</v>
      </c>
      <c r="B1103" s="1" t="s">
        <v>605</v>
      </c>
      <c r="T1103" s="2"/>
      <c r="U1103" s="7"/>
      <c r="V1103" s="7"/>
      <c r="W1103" s="1" t="s">
        <v>1010</v>
      </c>
      <c r="Y1103" s="35"/>
      <c r="Z1103" s="35"/>
      <c r="AA1103" s="35"/>
      <c r="AB1103" s="2" t="s">
        <v>345</v>
      </c>
      <c r="AC1103" s="5"/>
      <c r="AD1103" s="2" t="s">
        <v>144</v>
      </c>
      <c r="AE1103" s="9" t="s">
        <v>145</v>
      </c>
    </row>
    <row r="1104" spans="1:31" ht="12.75">
      <c r="A1104" s="2" t="s">
        <v>468</v>
      </c>
      <c r="B1104" s="1" t="s">
        <v>2124</v>
      </c>
      <c r="T1104" s="2"/>
      <c r="U1104" s="5"/>
      <c r="V1104" s="5"/>
      <c r="W1104" s="1" t="s">
        <v>1011</v>
      </c>
      <c r="Y1104" s="35"/>
      <c r="Z1104" s="35"/>
      <c r="AA1104" s="35"/>
      <c r="AB1104" s="2" t="s">
        <v>452</v>
      </c>
      <c r="AC1104" s="5"/>
      <c r="AD1104" s="2" t="s">
        <v>139</v>
      </c>
      <c r="AE1104" s="5" t="s">
        <v>140</v>
      </c>
    </row>
    <row r="1105" spans="1:31" ht="12.75">
      <c r="A1105" s="2"/>
      <c r="T1105" s="2"/>
      <c r="U1105" s="9"/>
      <c r="V1105" s="9"/>
      <c r="W1105" s="1" t="s">
        <v>1012</v>
      </c>
      <c r="Y1105" s="35"/>
      <c r="Z1105" s="35"/>
      <c r="AA1105" s="35"/>
      <c r="AB1105" s="2" t="s">
        <v>346</v>
      </c>
      <c r="AC1105" s="5"/>
      <c r="AD1105" s="2" t="s">
        <v>375</v>
      </c>
      <c r="AE1105" s="7" t="s">
        <v>376</v>
      </c>
    </row>
    <row r="1106" spans="1:31" ht="12.75">
      <c r="A1106" s="2"/>
      <c r="T1106" s="2"/>
      <c r="U1106" s="5"/>
      <c r="V1106" s="5"/>
      <c r="W1106" s="1" t="s">
        <v>1013</v>
      </c>
      <c r="Y1106" s="35"/>
      <c r="Z1106" s="35"/>
      <c r="AA1106" s="35"/>
      <c r="AB1106" s="2" t="s">
        <v>597</v>
      </c>
      <c r="AC1106" s="5"/>
      <c r="AD1106" s="2" t="s">
        <v>283</v>
      </c>
      <c r="AE1106" s="5" t="s">
        <v>132</v>
      </c>
    </row>
    <row r="1107" spans="1:31" ht="12.75">
      <c r="A1107" s="2"/>
      <c r="T1107" s="2"/>
      <c r="U1107" s="9"/>
      <c r="V1107" s="9"/>
      <c r="W1107" s="1" t="s">
        <v>1014</v>
      </c>
      <c r="Y1107" s="35"/>
      <c r="Z1107" s="35"/>
      <c r="AA1107" s="35"/>
      <c r="AB1107" s="2" t="s">
        <v>626</v>
      </c>
      <c r="AC1107" s="5"/>
      <c r="AD1107" s="2" t="s">
        <v>388</v>
      </c>
      <c r="AE1107" s="5" t="s">
        <v>389</v>
      </c>
    </row>
    <row r="1108" spans="1:31" ht="12.75">
      <c r="A1108" s="2"/>
      <c r="T1108" s="2"/>
      <c r="U1108" s="5"/>
      <c r="V1108" s="5"/>
      <c r="W1108" s="1" t="s">
        <v>1015</v>
      </c>
      <c r="Y1108" s="35"/>
      <c r="Z1108" s="35"/>
      <c r="AA1108" s="35"/>
      <c r="AB1108" s="2" t="s">
        <v>420</v>
      </c>
      <c r="AC1108" s="5"/>
      <c r="AD1108" s="2" t="s">
        <v>108</v>
      </c>
      <c r="AE1108" s="5" t="s">
        <v>109</v>
      </c>
    </row>
    <row r="1109" spans="1:31" ht="12.75">
      <c r="A1109" s="2"/>
      <c r="T1109" s="2"/>
      <c r="U1109" s="5"/>
      <c r="V1109" s="5"/>
      <c r="W1109" s="1" t="s">
        <v>1016</v>
      </c>
      <c r="Y1109" s="35"/>
      <c r="Z1109" s="35"/>
      <c r="AA1109" s="35"/>
      <c r="AB1109" s="2" t="s">
        <v>347</v>
      </c>
      <c r="AC1109" s="5"/>
      <c r="AD1109" s="2" t="s">
        <v>697</v>
      </c>
      <c r="AE1109" s="9" t="s">
        <v>698</v>
      </c>
    </row>
    <row r="1110" spans="1:31" ht="12.75">
      <c r="A1110" s="2"/>
      <c r="T1110" s="2"/>
      <c r="U1110" s="7"/>
      <c r="V1110" s="7"/>
      <c r="W1110" s="1" t="s">
        <v>1017</v>
      </c>
      <c r="Y1110" s="35"/>
      <c r="Z1110" s="35"/>
      <c r="AA1110" s="35"/>
      <c r="AB1110" s="2" t="s">
        <v>604</v>
      </c>
      <c r="AC1110" s="5"/>
      <c r="AD1110" s="2" t="s">
        <v>460</v>
      </c>
      <c r="AE1110" s="5" t="s">
        <v>568</v>
      </c>
    </row>
    <row r="1111" spans="1:31" ht="12.75">
      <c r="A1111" s="2"/>
      <c r="T1111" s="2"/>
      <c r="U1111" s="9"/>
      <c r="V1111" s="9"/>
      <c r="W1111" s="1" t="s">
        <v>1018</v>
      </c>
      <c r="Y1111" s="35"/>
      <c r="Z1111" s="35"/>
      <c r="AA1111" s="35"/>
      <c r="AB1111" s="2" t="s">
        <v>349</v>
      </c>
      <c r="AC1111" s="5"/>
      <c r="AD1111" s="2" t="s">
        <v>679</v>
      </c>
      <c r="AE1111" s="5" t="s">
        <v>680</v>
      </c>
    </row>
    <row r="1112" spans="1:31" ht="12.75">
      <c r="A1112" s="2"/>
      <c r="T1112" s="2"/>
      <c r="U1112" s="5"/>
      <c r="V1112" s="5"/>
      <c r="W1112" s="1" t="s">
        <v>1019</v>
      </c>
      <c r="Y1112" s="35"/>
      <c r="Z1112" s="35"/>
      <c r="AA1112" s="35"/>
      <c r="AB1112" s="2" t="s">
        <v>125</v>
      </c>
      <c r="AC1112" s="5"/>
      <c r="AD1112" s="2" t="s">
        <v>916</v>
      </c>
      <c r="AE1112" s="5" t="s">
        <v>917</v>
      </c>
    </row>
    <row r="1113" spans="1:31" ht="12.75">
      <c r="A1113" s="2"/>
      <c r="T1113" s="2"/>
      <c r="U1113" s="9"/>
      <c r="V1113" s="9"/>
      <c r="W1113" s="1" t="s">
        <v>1020</v>
      </c>
      <c r="Y1113" s="35"/>
      <c r="Z1113" s="35"/>
      <c r="AA1113" s="35"/>
      <c r="AB1113" s="2" t="s">
        <v>350</v>
      </c>
      <c r="AC1113" s="5"/>
      <c r="AD1113" s="2" t="s">
        <v>481</v>
      </c>
      <c r="AE1113" s="5" t="s">
        <v>482</v>
      </c>
    </row>
    <row r="1114" spans="1:31" ht="12.75">
      <c r="A1114" s="2"/>
      <c r="T1114" s="2"/>
      <c r="U1114" s="7"/>
      <c r="V1114" s="7"/>
      <c r="W1114" s="1" t="s">
        <v>1021</v>
      </c>
      <c r="Y1114" s="35"/>
      <c r="Z1114" s="35"/>
      <c r="AA1114" s="35"/>
      <c r="AB1114" s="2" t="s">
        <v>766</v>
      </c>
      <c r="AC1114" s="5"/>
      <c r="AD1114" s="2" t="s">
        <v>657</v>
      </c>
      <c r="AE1114" s="5" t="s">
        <v>658</v>
      </c>
    </row>
    <row r="1115" spans="20:29" ht="12.75">
      <c r="T1115" s="2"/>
      <c r="U1115" s="5"/>
      <c r="V1115" s="5"/>
      <c r="W1115" s="1" t="s">
        <v>1022</v>
      </c>
      <c r="Y1115" s="35"/>
      <c r="Z1115" s="35"/>
      <c r="AA1115" s="35"/>
      <c r="AB1115" s="2" t="s">
        <v>351</v>
      </c>
      <c r="AC1115" s="5"/>
    </row>
    <row r="1116" spans="20:31" ht="12.75">
      <c r="T1116" s="2"/>
      <c r="U1116" s="5"/>
      <c r="V1116" s="5"/>
      <c r="W1116" s="1" t="s">
        <v>1023</v>
      </c>
      <c r="Y1116" s="35"/>
      <c r="Z1116" s="35"/>
      <c r="AA1116" s="35"/>
      <c r="AB1116" s="2" t="s">
        <v>133</v>
      </c>
      <c r="AC1116" s="5"/>
      <c r="AD1116" s="2"/>
      <c r="AE1116" s="5"/>
    </row>
    <row r="1117" spans="20:29" ht="12.75">
      <c r="T1117" s="2"/>
      <c r="U1117" s="5"/>
      <c r="V1117" s="5"/>
      <c r="W1117" s="1" t="s">
        <v>1024</v>
      </c>
      <c r="Y1117" s="35"/>
      <c r="Z1117" s="35"/>
      <c r="AA1117" s="35"/>
      <c r="AB1117" s="2" t="s">
        <v>703</v>
      </c>
      <c r="AC1117" s="5"/>
    </row>
    <row r="1118" spans="20:29" ht="12.75">
      <c r="T1118" s="2"/>
      <c r="U1118" s="9"/>
      <c r="V1118" s="9"/>
      <c r="W1118" s="1" t="s">
        <v>1025</v>
      </c>
      <c r="Y1118" s="35"/>
      <c r="Z1118" s="35"/>
      <c r="AA1118" s="35"/>
      <c r="AB1118" s="2" t="s">
        <v>764</v>
      </c>
      <c r="AC1118" s="5"/>
    </row>
    <row r="1119" spans="20:29" ht="12.75">
      <c r="T1119" s="2"/>
      <c r="U1119" s="5"/>
      <c r="V1119" s="5"/>
      <c r="W1119" s="1" t="s">
        <v>1026</v>
      </c>
      <c r="Y1119" s="35"/>
      <c r="Z1119" s="35"/>
      <c r="AA1119" s="35"/>
      <c r="AB1119" s="2" t="s">
        <v>691</v>
      </c>
      <c r="AC1119" s="5"/>
    </row>
    <row r="1120" spans="20:30" ht="12.75">
      <c r="T1120" s="2"/>
      <c r="U1120" s="5"/>
      <c r="V1120" s="5"/>
      <c r="W1120" s="1" t="s">
        <v>1027</v>
      </c>
      <c r="Y1120" s="35"/>
      <c r="Z1120" s="35"/>
      <c r="AA1120" s="35"/>
      <c r="AB1120" s="2" t="s">
        <v>122</v>
      </c>
      <c r="AC1120" s="5"/>
      <c r="AD1120" s="2"/>
    </row>
    <row r="1121" spans="20:29" ht="12.75">
      <c r="T1121" s="2"/>
      <c r="U1121" s="9"/>
      <c r="V1121" s="9"/>
      <c r="W1121" s="1" t="s">
        <v>1028</v>
      </c>
      <c r="Y1121" s="35"/>
      <c r="Z1121" s="35"/>
      <c r="AA1121" s="35"/>
      <c r="AB1121" s="2" t="s">
        <v>695</v>
      </c>
      <c r="AC1121" s="5"/>
    </row>
    <row r="1122" spans="20:29" ht="12.75">
      <c r="T1122" s="2"/>
      <c r="U1122" s="9"/>
      <c r="V1122" s="9"/>
      <c r="W1122" s="1" t="s">
        <v>1029</v>
      </c>
      <c r="Y1122" s="35"/>
      <c r="Z1122" s="35"/>
      <c r="AA1122" s="35"/>
      <c r="AB1122" s="2" t="s">
        <v>667</v>
      </c>
      <c r="AC1122" s="5"/>
    </row>
    <row r="1123" spans="20:29" ht="12.75">
      <c r="T1123" s="2"/>
      <c r="U1123" s="9"/>
      <c r="V1123" s="9"/>
      <c r="W1123" s="1" t="s">
        <v>1030</v>
      </c>
      <c r="Y1123" s="35"/>
      <c r="Z1123" s="35"/>
      <c r="AA1123" s="35"/>
      <c r="AB1123" s="2" t="s">
        <v>542</v>
      </c>
      <c r="AC1123" s="5"/>
    </row>
    <row r="1124" spans="20:29" ht="12.75">
      <c r="T1124" s="2"/>
      <c r="U1124" s="5"/>
      <c r="V1124" s="5"/>
      <c r="W1124" s="1" t="s">
        <v>1031</v>
      </c>
      <c r="Y1124" s="35"/>
      <c r="Z1124" s="35"/>
      <c r="AA1124" s="35"/>
      <c r="AB1124" s="2" t="s">
        <v>689</v>
      </c>
      <c r="AC1124" s="5"/>
    </row>
    <row r="1125" spans="20:29" ht="12.75">
      <c r="T1125" s="2"/>
      <c r="U1125" s="5"/>
      <c r="V1125" s="5"/>
      <c r="W1125" s="1" t="s">
        <v>1032</v>
      </c>
      <c r="Y1125" s="35"/>
      <c r="Z1125" s="35"/>
      <c r="AA1125" s="35"/>
      <c r="AB1125" s="2" t="s">
        <v>654</v>
      </c>
      <c r="AC1125" s="5"/>
    </row>
    <row r="1126" spans="20:30" ht="12.75">
      <c r="T1126" s="2"/>
      <c r="U1126" s="5"/>
      <c r="V1126" s="5"/>
      <c r="W1126" s="1" t="s">
        <v>1033</v>
      </c>
      <c r="Y1126" s="35"/>
      <c r="Z1126" s="35"/>
      <c r="AA1126" s="35"/>
      <c r="AB1126" s="2" t="s">
        <v>146</v>
      </c>
      <c r="AC1126" s="5"/>
      <c r="AD1126" s="2"/>
    </row>
    <row r="1127" spans="20:29" ht="12.75">
      <c r="T1127" s="2"/>
      <c r="U1127" s="5"/>
      <c r="V1127" s="5"/>
      <c r="W1127" s="1" t="s">
        <v>1034</v>
      </c>
      <c r="Y1127" s="35"/>
      <c r="Z1127" s="35"/>
      <c r="AA1127" s="35"/>
      <c r="AB1127" s="2" t="s">
        <v>650</v>
      </c>
      <c r="AC1127" s="5"/>
    </row>
    <row r="1128" spans="20:29" ht="12.75">
      <c r="T1128" s="2"/>
      <c r="U1128" s="9"/>
      <c r="V1128" s="9"/>
      <c r="W1128" s="1" t="s">
        <v>1035</v>
      </c>
      <c r="Y1128" s="35"/>
      <c r="Z1128" s="35"/>
      <c r="AA1128" s="35"/>
      <c r="AB1128" s="2" t="s">
        <v>144</v>
      </c>
      <c r="AC1128" s="5"/>
    </row>
    <row r="1129" spans="20:29" ht="12.75">
      <c r="T1129" s="2"/>
      <c r="U1129" s="5"/>
      <c r="V1129" s="5"/>
      <c r="W1129" s="1" t="s">
        <v>1036</v>
      </c>
      <c r="Y1129" s="35"/>
      <c r="Z1129" s="35"/>
      <c r="AA1129" s="35"/>
      <c r="AB1129" s="2" t="s">
        <v>297</v>
      </c>
      <c r="AC1129" s="5"/>
    </row>
    <row r="1130" spans="20:29" ht="12.75">
      <c r="T1130" s="2"/>
      <c r="U1130" s="5"/>
      <c r="V1130" s="5"/>
      <c r="W1130" s="1" t="s">
        <v>1037</v>
      </c>
      <c r="Y1130" s="35"/>
      <c r="Z1130" s="35"/>
      <c r="AA1130" s="35"/>
      <c r="AB1130" s="2" t="s">
        <v>353</v>
      </c>
      <c r="AC1130" s="5"/>
    </row>
    <row r="1131" spans="20:29" ht="12.75">
      <c r="T1131" s="2"/>
      <c r="U1131" s="5"/>
      <c r="V1131" s="5"/>
      <c r="W1131" s="1" t="s">
        <v>1038</v>
      </c>
      <c r="Y1131" s="35"/>
      <c r="Z1131" s="35"/>
      <c r="AA1131" s="35"/>
      <c r="AB1131" s="2" t="s">
        <v>143</v>
      </c>
      <c r="AC1131" s="5"/>
    </row>
    <row r="1132" spans="20:29" ht="12.75">
      <c r="T1132" s="2"/>
      <c r="U1132" s="5"/>
      <c r="V1132" s="5"/>
      <c r="W1132" s="1" t="s">
        <v>1039</v>
      </c>
      <c r="Y1132" s="35"/>
      <c r="Z1132" s="35"/>
      <c r="AA1132" s="35"/>
      <c r="AB1132" s="2" t="s">
        <v>517</v>
      </c>
      <c r="AC1132" s="5"/>
    </row>
    <row r="1133" spans="20:29" ht="12.75">
      <c r="T1133" s="2"/>
      <c r="U1133" s="5"/>
      <c r="V1133" s="5"/>
      <c r="W1133" s="1" t="s">
        <v>1040</v>
      </c>
      <c r="Y1133" s="35"/>
      <c r="Z1133" s="35"/>
      <c r="AA1133" s="35"/>
      <c r="AB1133" s="2" t="s">
        <v>628</v>
      </c>
      <c r="AC1133" s="5"/>
    </row>
    <row r="1134" spans="20:29" ht="12.75">
      <c r="T1134" s="2"/>
      <c r="U1134" s="5"/>
      <c r="V1134" s="5"/>
      <c r="W1134" s="1" t="s">
        <v>1041</v>
      </c>
      <c r="Y1134" s="35"/>
      <c r="Z1134" s="35"/>
      <c r="AA1134" s="35"/>
      <c r="AB1134" s="2" t="s">
        <v>142</v>
      </c>
      <c r="AC1134" s="5"/>
    </row>
    <row r="1135" spans="20:29" ht="12.75">
      <c r="T1135" s="2"/>
      <c r="U1135" s="9"/>
      <c r="V1135" s="9"/>
      <c r="W1135" s="1" t="s">
        <v>1042</v>
      </c>
      <c r="Y1135" s="35"/>
      <c r="Z1135" s="35"/>
      <c r="AA1135" s="35"/>
      <c r="AB1135" s="2" t="s">
        <v>704</v>
      </c>
      <c r="AC1135" s="5"/>
    </row>
    <row r="1136" spans="20:29" ht="12.75">
      <c r="T1136" s="2"/>
      <c r="U1136" s="5"/>
      <c r="V1136" s="5"/>
      <c r="W1136" s="1" t="s">
        <v>1043</v>
      </c>
      <c r="Y1136" s="35"/>
      <c r="Z1136" s="35"/>
      <c r="AA1136" s="35"/>
      <c r="AB1136" s="2" t="s">
        <v>645</v>
      </c>
      <c r="AC1136" s="5"/>
    </row>
    <row r="1137" spans="20:29" ht="12.75">
      <c r="T1137" s="2"/>
      <c r="U1137" s="5"/>
      <c r="V1137" s="5"/>
      <c r="W1137" s="1" t="s">
        <v>1044</v>
      </c>
      <c r="Y1137" s="35"/>
      <c r="Z1137" s="35"/>
      <c r="AA1137" s="35"/>
      <c r="AB1137" s="2" t="s">
        <v>40</v>
      </c>
      <c r="AC1137" s="5"/>
    </row>
    <row r="1138" spans="20:29" ht="12.75">
      <c r="T1138" s="2"/>
      <c r="U1138" s="9"/>
      <c r="V1138" s="9"/>
      <c r="W1138" s="1" t="s">
        <v>1045</v>
      </c>
      <c r="Y1138" s="35"/>
      <c r="Z1138" s="35"/>
      <c r="AA1138" s="35"/>
      <c r="AB1138" s="2" t="s">
        <v>41</v>
      </c>
      <c r="AC1138" s="5"/>
    </row>
    <row r="1139" spans="20:29" ht="12.75">
      <c r="T1139" s="2"/>
      <c r="U1139" s="9"/>
      <c r="V1139" s="9"/>
      <c r="W1139" s="1" t="s">
        <v>1046</v>
      </c>
      <c r="Y1139" s="35"/>
      <c r="Z1139" s="35"/>
      <c r="AA1139" s="35"/>
      <c r="AB1139" s="2" t="s">
        <v>141</v>
      </c>
      <c r="AC1139" s="5"/>
    </row>
    <row r="1140" spans="20:29" ht="12.75">
      <c r="T1140" s="2"/>
      <c r="U1140" s="5"/>
      <c r="V1140" s="5"/>
      <c r="W1140" s="1" t="s">
        <v>1047</v>
      </c>
      <c r="Y1140" s="35"/>
      <c r="Z1140" s="35"/>
      <c r="AA1140" s="35"/>
      <c r="AB1140" s="2" t="s">
        <v>368</v>
      </c>
      <c r="AC1140" s="5"/>
    </row>
    <row r="1141" spans="20:29" ht="12.75">
      <c r="T1141" s="2"/>
      <c r="U1141" s="7"/>
      <c r="V1141" s="7"/>
      <c r="W1141" s="1" t="s">
        <v>1048</v>
      </c>
      <c r="Y1141" s="35"/>
      <c r="Z1141" s="35"/>
      <c r="AA1141" s="35"/>
      <c r="AB1141" s="2" t="s">
        <v>115</v>
      </c>
      <c r="AC1141" s="5"/>
    </row>
    <row r="1142" spans="20:29" ht="12.75">
      <c r="T1142" s="2"/>
      <c r="U1142" s="7"/>
      <c r="V1142" s="7"/>
      <c r="W1142" s="1" t="s">
        <v>1049</v>
      </c>
      <c r="Y1142" s="35"/>
      <c r="Z1142" s="35"/>
      <c r="AA1142" s="35"/>
      <c r="AB1142" s="2" t="s">
        <v>369</v>
      </c>
      <c r="AC1142" s="5"/>
    </row>
    <row r="1143" spans="20:29" ht="12.75">
      <c r="T1143" s="2"/>
      <c r="U1143" s="5"/>
      <c r="V1143" s="5"/>
      <c r="W1143" s="1" t="s">
        <v>1050</v>
      </c>
      <c r="Y1143" s="35"/>
      <c r="Z1143" s="35"/>
      <c r="AA1143" s="35"/>
      <c r="AB1143" s="2" t="s">
        <v>692</v>
      </c>
      <c r="AC1143" s="5"/>
    </row>
    <row r="1144" spans="20:29" ht="12.75">
      <c r="T1144" s="2"/>
      <c r="U1144" s="5"/>
      <c r="V1144" s="5"/>
      <c r="W1144" s="1" t="s">
        <v>1051</v>
      </c>
      <c r="Y1144" s="35"/>
      <c r="Z1144" s="35"/>
      <c r="AA1144" s="35"/>
      <c r="AB1144" s="2" t="s">
        <v>25</v>
      </c>
      <c r="AC1144" s="5"/>
    </row>
    <row r="1145" spans="20:29" ht="12.75">
      <c r="T1145" s="2"/>
      <c r="U1145" s="5"/>
      <c r="V1145" s="5"/>
      <c r="W1145" s="1" t="s">
        <v>1052</v>
      </c>
      <c r="Y1145" s="35"/>
      <c r="Z1145" s="35"/>
      <c r="AA1145" s="35"/>
      <c r="AB1145" s="2" t="s">
        <v>42</v>
      </c>
      <c r="AC1145" s="5"/>
    </row>
    <row r="1146" spans="20:29" ht="12.75">
      <c r="T1146" s="2"/>
      <c r="U1146" s="5"/>
      <c r="V1146" s="5"/>
      <c r="W1146" s="1" t="s">
        <v>1053</v>
      </c>
      <c r="Y1146" s="35"/>
      <c r="Z1146" s="35"/>
      <c r="AA1146" s="35"/>
      <c r="AB1146" s="2" t="s">
        <v>370</v>
      </c>
      <c r="AC1146" s="5"/>
    </row>
    <row r="1147" spans="20:29" ht="12.75">
      <c r="T1147" s="2"/>
      <c r="U1147" s="5"/>
      <c r="V1147" s="5"/>
      <c r="W1147" s="1" t="s">
        <v>1054</v>
      </c>
      <c r="Y1147" s="35"/>
      <c r="Z1147" s="35"/>
      <c r="AA1147" s="35"/>
      <c r="AB1147" s="2" t="s">
        <v>371</v>
      </c>
      <c r="AC1147" s="5"/>
    </row>
    <row r="1148" spans="20:29" ht="12.75">
      <c r="T1148" s="2"/>
      <c r="U1148" s="5"/>
      <c r="V1148" s="5"/>
      <c r="W1148" s="1" t="s">
        <v>1055</v>
      </c>
      <c r="Y1148" s="35"/>
      <c r="Z1148" s="35"/>
      <c r="AA1148" s="35"/>
      <c r="AB1148" s="2" t="s">
        <v>372</v>
      </c>
      <c r="AC1148" s="5"/>
    </row>
    <row r="1149" spans="20:29" ht="12.75">
      <c r="T1149" s="2"/>
      <c r="U1149" s="5"/>
      <c r="V1149" s="5"/>
      <c r="W1149" s="1" t="s">
        <v>1056</v>
      </c>
      <c r="Y1149" s="35"/>
      <c r="Z1149" s="35"/>
      <c r="AA1149" s="35"/>
      <c r="AB1149" s="2" t="s">
        <v>373</v>
      </c>
      <c r="AC1149" s="5"/>
    </row>
    <row r="1150" spans="20:29" ht="12.75">
      <c r="T1150" s="2"/>
      <c r="U1150" s="9"/>
      <c r="V1150" s="9"/>
      <c r="W1150" s="1" t="s">
        <v>1057</v>
      </c>
      <c r="Y1150" s="35"/>
      <c r="Z1150" s="35"/>
      <c r="AA1150" s="35"/>
      <c r="AB1150" s="2" t="s">
        <v>627</v>
      </c>
      <c r="AC1150" s="5"/>
    </row>
    <row r="1151" spans="20:29" ht="12.75">
      <c r="T1151" s="2"/>
      <c r="U1151" s="7"/>
      <c r="V1151" s="7"/>
      <c r="W1151" s="1" t="s">
        <v>1058</v>
      </c>
      <c r="Y1151" s="35"/>
      <c r="Z1151" s="35"/>
      <c r="AA1151" s="35"/>
      <c r="AB1151" s="2" t="s">
        <v>625</v>
      </c>
      <c r="AC1151" s="5"/>
    </row>
    <row r="1152" spans="20:29" ht="12.75">
      <c r="T1152" s="2"/>
      <c r="U1152" s="5"/>
      <c r="V1152" s="5"/>
      <c r="W1152" s="1" t="s">
        <v>1059</v>
      </c>
      <c r="Y1152" s="35"/>
      <c r="Z1152" s="35"/>
      <c r="AA1152" s="35"/>
      <c r="AB1152" s="2" t="s">
        <v>626</v>
      </c>
      <c r="AC1152" s="5"/>
    </row>
    <row r="1153" spans="20:29" ht="12.75">
      <c r="T1153" s="2"/>
      <c r="U1153" s="7"/>
      <c r="V1153" s="7"/>
      <c r="W1153" s="1" t="s">
        <v>1060</v>
      </c>
      <c r="Y1153" s="35"/>
      <c r="Z1153" s="35"/>
      <c r="AA1153" s="35"/>
      <c r="AB1153" s="2" t="s">
        <v>624</v>
      </c>
      <c r="AC1153" s="5"/>
    </row>
    <row r="1154" spans="20:29" ht="12.75">
      <c r="T1154" s="2"/>
      <c r="U1154" s="5"/>
      <c r="V1154" s="5"/>
      <c r="W1154" s="1" t="s">
        <v>1061</v>
      </c>
      <c r="Y1154" s="35"/>
      <c r="Z1154" s="35"/>
      <c r="AA1154" s="35"/>
      <c r="AB1154" s="2" t="s">
        <v>623</v>
      </c>
      <c r="AC1154" s="5"/>
    </row>
    <row r="1155" spans="20:29" ht="12.75">
      <c r="T1155" s="2"/>
      <c r="U1155" s="5"/>
      <c r="V1155" s="5"/>
      <c r="W1155" s="1" t="s">
        <v>1062</v>
      </c>
      <c r="Y1155" s="35"/>
      <c r="Z1155" s="35"/>
      <c r="AA1155" s="35"/>
      <c r="AB1155" s="2" t="s">
        <v>139</v>
      </c>
      <c r="AC1155" s="5"/>
    </row>
    <row r="1156" spans="20:29" ht="12.75">
      <c r="T1156" s="2"/>
      <c r="U1156" s="9"/>
      <c r="V1156" s="9"/>
      <c r="W1156" s="1" t="s">
        <v>1063</v>
      </c>
      <c r="Y1156" s="35"/>
      <c r="Z1156" s="35"/>
      <c r="AA1156" s="35"/>
      <c r="AB1156" s="2" t="s">
        <v>374</v>
      </c>
      <c r="AC1156" s="5"/>
    </row>
    <row r="1157" spans="20:29" ht="12.75">
      <c r="T1157" s="2"/>
      <c r="U1157" s="7"/>
      <c r="V1157" s="7"/>
      <c r="W1157" s="1" t="s">
        <v>1064</v>
      </c>
      <c r="Y1157" s="35"/>
      <c r="Z1157" s="35"/>
      <c r="AA1157" s="35"/>
      <c r="AB1157" s="2" t="s">
        <v>375</v>
      </c>
      <c r="AC1157" s="5"/>
    </row>
    <row r="1158" spans="20:29" ht="12.75">
      <c r="T1158" s="2"/>
      <c r="U1158" s="5"/>
      <c r="V1158" s="5"/>
      <c r="W1158" s="1" t="s">
        <v>1065</v>
      </c>
      <c r="Y1158" s="35"/>
      <c r="Z1158" s="35"/>
      <c r="AA1158" s="35"/>
      <c r="AB1158" s="2" t="s">
        <v>138</v>
      </c>
      <c r="AC1158" s="5"/>
    </row>
    <row r="1159" spans="20:29" ht="12.75">
      <c r="T1159" s="2"/>
      <c r="U1159" s="5"/>
      <c r="V1159" s="5"/>
      <c r="W1159" s="1" t="s">
        <v>1066</v>
      </c>
      <c r="Y1159" s="35"/>
      <c r="Z1159" s="35"/>
      <c r="AA1159" s="35"/>
      <c r="AB1159" s="2" t="s">
        <v>43</v>
      </c>
      <c r="AC1159" s="5"/>
    </row>
    <row r="1160" spans="20:29" ht="12.75">
      <c r="T1160" s="2"/>
      <c r="U1160" s="5"/>
      <c r="V1160" s="5"/>
      <c r="W1160" s="1" t="s">
        <v>1067</v>
      </c>
      <c r="Y1160" s="35"/>
      <c r="Z1160" s="35"/>
      <c r="AA1160" s="35"/>
      <c r="AB1160" s="2" t="s">
        <v>136</v>
      </c>
      <c r="AC1160" s="5"/>
    </row>
    <row r="1161" spans="20:29" ht="12.75">
      <c r="T1161" s="2"/>
      <c r="U1161" s="9"/>
      <c r="V1161" s="9"/>
      <c r="W1161" s="1" t="s">
        <v>1068</v>
      </c>
      <c r="Y1161" s="35"/>
      <c r="Z1161" s="35"/>
      <c r="AA1161" s="35"/>
      <c r="AB1161" s="2" t="s">
        <v>137</v>
      </c>
      <c r="AC1161" s="5"/>
    </row>
    <row r="1162" spans="20:29" ht="12.75">
      <c r="T1162" s="2"/>
      <c r="U1162" s="5"/>
      <c r="V1162" s="5"/>
      <c r="W1162" s="1" t="s">
        <v>1069</v>
      </c>
      <c r="Y1162" s="35"/>
      <c r="Z1162" s="35"/>
      <c r="AA1162" s="35"/>
      <c r="AB1162" s="2" t="s">
        <v>135</v>
      </c>
      <c r="AC1162" s="5"/>
    </row>
    <row r="1163" spans="20:29" ht="12.75">
      <c r="T1163" s="2"/>
      <c r="U1163" s="9"/>
      <c r="V1163" s="9"/>
      <c r="W1163" s="1" t="s">
        <v>1070</v>
      </c>
      <c r="Y1163" s="35"/>
      <c r="Z1163" s="35"/>
      <c r="AA1163" s="35"/>
      <c r="AB1163" s="2" t="s">
        <v>377</v>
      </c>
      <c r="AC1163" s="5"/>
    </row>
    <row r="1164" spans="20:29" ht="12.75">
      <c r="T1164" s="2"/>
      <c r="U1164" s="9"/>
      <c r="V1164" s="9"/>
      <c r="W1164" s="1" t="s">
        <v>1071</v>
      </c>
      <c r="Y1164" s="35"/>
      <c r="Z1164" s="35"/>
      <c r="AA1164" s="35"/>
      <c r="AB1164" s="2" t="s">
        <v>673</v>
      </c>
      <c r="AC1164" s="5"/>
    </row>
    <row r="1165" spans="20:29" ht="12.75">
      <c r="T1165" s="2"/>
      <c r="U1165" s="9"/>
      <c r="V1165" s="9"/>
      <c r="W1165" s="1" t="s">
        <v>1072</v>
      </c>
      <c r="Y1165" s="35"/>
      <c r="Z1165" s="35"/>
      <c r="AA1165" s="35"/>
      <c r="AB1165" s="2" t="s">
        <v>134</v>
      </c>
      <c r="AC1165" s="5"/>
    </row>
    <row r="1166" spans="20:29" ht="12.75">
      <c r="T1166" s="2"/>
      <c r="U1166" s="5"/>
      <c r="V1166" s="5"/>
      <c r="W1166" s="1" t="s">
        <v>1073</v>
      </c>
      <c r="Y1166" s="35"/>
      <c r="Z1166" s="35"/>
      <c r="AA1166" s="35"/>
      <c r="AB1166" s="2" t="s">
        <v>283</v>
      </c>
      <c r="AC1166" s="5"/>
    </row>
    <row r="1167" spans="20:29" ht="12.75">
      <c r="T1167" s="2"/>
      <c r="U1167" s="5"/>
      <c r="V1167" s="5"/>
      <c r="W1167" s="1" t="s">
        <v>1074</v>
      </c>
      <c r="Y1167" s="35"/>
      <c r="Z1167" s="35"/>
      <c r="AA1167" s="35"/>
      <c r="AB1167" s="2" t="s">
        <v>97</v>
      </c>
      <c r="AC1167" s="5"/>
    </row>
    <row r="1168" spans="20:29" ht="12.75">
      <c r="T1168" s="2"/>
      <c r="U1168" s="7"/>
      <c r="V1168" s="7"/>
      <c r="W1168" s="1" t="s">
        <v>1075</v>
      </c>
      <c r="Y1168" s="35"/>
      <c r="Z1168" s="35"/>
      <c r="AA1168" s="35"/>
      <c r="AB1168" s="2" t="s">
        <v>654</v>
      </c>
      <c r="AC1168" s="5"/>
    </row>
    <row r="1169" spans="20:29" ht="12.75">
      <c r="T1169" s="2"/>
      <c r="U1169" s="7"/>
      <c r="V1169" s="7"/>
      <c r="W1169" s="1" t="s">
        <v>1076</v>
      </c>
      <c r="AB1169" s="2" t="s">
        <v>133</v>
      </c>
      <c r="AC1169" s="5"/>
    </row>
    <row r="1170" spans="20:29" ht="12.75">
      <c r="T1170" s="2"/>
      <c r="U1170" s="5"/>
      <c r="V1170" s="5"/>
      <c r="W1170" s="1" t="s">
        <v>1077</v>
      </c>
      <c r="AB1170" s="2" t="s">
        <v>282</v>
      </c>
      <c r="AC1170" s="5"/>
    </row>
    <row r="1171" spans="20:29" ht="12.75">
      <c r="T1171" s="2"/>
      <c r="U1171" s="5"/>
      <c r="V1171" s="5"/>
      <c r="W1171" s="1" t="s">
        <v>1078</v>
      </c>
      <c r="AB1171" s="2" t="s">
        <v>281</v>
      </c>
      <c r="AC1171" s="5"/>
    </row>
    <row r="1172" spans="20:29" ht="12.75">
      <c r="T1172" s="2"/>
      <c r="U1172" s="5"/>
      <c r="V1172" s="5"/>
      <c r="W1172" s="1" t="s">
        <v>1079</v>
      </c>
      <c r="AB1172" s="2" t="s">
        <v>44</v>
      </c>
      <c r="AC1172" s="5"/>
    </row>
    <row r="1173" spans="20:29" ht="12.75">
      <c r="T1173" s="2"/>
      <c r="U1173" s="5"/>
      <c r="V1173" s="5"/>
      <c r="W1173" s="1" t="s">
        <v>1080</v>
      </c>
      <c r="AB1173" s="2" t="s">
        <v>705</v>
      </c>
      <c r="AC1173" s="5"/>
    </row>
    <row r="1174" spans="20:29" ht="12.75">
      <c r="T1174" s="2"/>
      <c r="U1174" s="7"/>
      <c r="V1174" s="7"/>
      <c r="W1174" s="1" t="s">
        <v>1081</v>
      </c>
      <c r="AB1174" s="2" t="s">
        <v>116</v>
      </c>
      <c r="AC1174" s="5"/>
    </row>
    <row r="1175" spans="20:29" ht="12.75">
      <c r="T1175" s="2"/>
      <c r="U1175" s="7"/>
      <c r="V1175" s="7"/>
      <c r="W1175" s="1" t="s">
        <v>1082</v>
      </c>
      <c r="AB1175" s="2" t="s">
        <v>378</v>
      </c>
      <c r="AC1175" s="5"/>
    </row>
    <row r="1176" spans="20:29" ht="12.75">
      <c r="T1176" s="2"/>
      <c r="U1176" s="5"/>
      <c r="V1176" s="5"/>
      <c r="W1176" s="1" t="s">
        <v>1083</v>
      </c>
      <c r="AB1176" s="2" t="s">
        <v>281</v>
      </c>
      <c r="AC1176" s="5"/>
    </row>
    <row r="1177" spans="20:29" ht="12.75">
      <c r="T1177" s="2"/>
      <c r="U1177" s="5"/>
      <c r="V1177" s="5"/>
      <c r="W1177" s="1" t="s">
        <v>1084</v>
      </c>
      <c r="AB1177" s="2" t="s">
        <v>852</v>
      </c>
      <c r="AC1177" s="5"/>
    </row>
    <row r="1178" spans="20:29" ht="12.75">
      <c r="T1178" s="2"/>
      <c r="U1178" s="5"/>
      <c r="V1178" s="5"/>
      <c r="W1178" s="1" t="s">
        <v>1085</v>
      </c>
      <c r="AB1178" s="2" t="s">
        <v>301</v>
      </c>
      <c r="AC1178" s="5"/>
    </row>
    <row r="1179" spans="20:29" ht="12.75">
      <c r="T1179" s="2"/>
      <c r="U1179" s="7"/>
      <c r="V1179" s="7"/>
      <c r="W1179" s="1" t="s">
        <v>1086</v>
      </c>
      <c r="AB1179" s="2" t="s">
        <v>129</v>
      </c>
      <c r="AC1179" s="5"/>
    </row>
    <row r="1180" spans="20:29" ht="12.75">
      <c r="T1180" s="2"/>
      <c r="U1180" s="5"/>
      <c r="V1180" s="5"/>
      <c r="W1180" s="1" t="s">
        <v>1087</v>
      </c>
      <c r="AB1180" s="2" t="s">
        <v>444</v>
      </c>
      <c r="AC1180" s="5"/>
    </row>
    <row r="1181" spans="20:29" ht="12.75">
      <c r="T1181" s="2"/>
      <c r="U1181" s="7"/>
      <c r="V1181" s="7"/>
      <c r="W1181" s="1" t="s">
        <v>1008</v>
      </c>
      <c r="AB1181" s="2" t="s">
        <v>45</v>
      </c>
      <c r="AC1181" s="5"/>
    </row>
    <row r="1182" spans="20:29" ht="12.75">
      <c r="T1182" s="2"/>
      <c r="U1182" s="7"/>
      <c r="V1182" s="7"/>
      <c r="W1182" s="1" t="s">
        <v>1009</v>
      </c>
      <c r="AB1182" s="2" t="s">
        <v>128</v>
      </c>
      <c r="AC1182" s="5"/>
    </row>
    <row r="1183" spans="20:29" ht="12.75">
      <c r="T1183" s="2"/>
      <c r="U1183" s="7"/>
      <c r="V1183" s="7"/>
      <c r="W1183" s="1" t="s">
        <v>1010</v>
      </c>
      <c r="AB1183" s="2" t="s">
        <v>600</v>
      </c>
      <c r="AC1183" s="5"/>
    </row>
    <row r="1184" spans="20:29" ht="12.75">
      <c r="T1184" s="2"/>
      <c r="U1184" s="5"/>
      <c r="V1184" s="5"/>
      <c r="W1184" s="1" t="s">
        <v>1011</v>
      </c>
      <c r="AB1184" s="2" t="s">
        <v>611</v>
      </c>
      <c r="AC1184" s="5"/>
    </row>
    <row r="1185" spans="20:29" ht="12.75">
      <c r="T1185" s="2"/>
      <c r="U1185" s="5"/>
      <c r="V1185" s="5"/>
      <c r="W1185" s="1" t="s">
        <v>1012</v>
      </c>
      <c r="AB1185" s="2" t="s">
        <v>46</v>
      </c>
      <c r="AC1185" s="5"/>
    </row>
    <row r="1186" spans="20:29" ht="12.75">
      <c r="T1186" s="2"/>
      <c r="U1186" s="9"/>
      <c r="V1186" s="9"/>
      <c r="W1186" s="1" t="s">
        <v>1013</v>
      </c>
      <c r="AB1186" s="2" t="s">
        <v>379</v>
      </c>
      <c r="AC1186" s="5"/>
    </row>
    <row r="1187" spans="20:29" ht="12.75">
      <c r="T1187" s="2"/>
      <c r="U1187" s="9"/>
      <c r="V1187" s="9"/>
      <c r="W1187" s="1" t="s">
        <v>1014</v>
      </c>
      <c r="AB1187" s="2" t="s">
        <v>380</v>
      </c>
      <c r="AC1187" s="5"/>
    </row>
    <row r="1188" spans="20:29" ht="12.75">
      <c r="T1188" s="2"/>
      <c r="U1188" s="5"/>
      <c r="V1188" s="5"/>
      <c r="W1188" s="1" t="s">
        <v>1015</v>
      </c>
      <c r="AB1188" s="2" t="s">
        <v>127</v>
      </c>
      <c r="AC1188" s="5"/>
    </row>
    <row r="1189" spans="20:29" ht="12.75">
      <c r="T1189" s="2"/>
      <c r="U1189" s="7"/>
      <c r="V1189" s="7"/>
      <c r="W1189" s="1" t="s">
        <v>1016</v>
      </c>
      <c r="AB1189" s="2" t="s">
        <v>381</v>
      </c>
      <c r="AC1189" s="5"/>
    </row>
    <row r="1190" spans="20:29" ht="12.75">
      <c r="T1190" s="2"/>
      <c r="U1190" s="7"/>
      <c r="V1190" s="7"/>
      <c r="W1190" s="1" t="s">
        <v>1017</v>
      </c>
      <c r="AB1190" s="2" t="s">
        <v>382</v>
      </c>
      <c r="AC1190" s="5"/>
    </row>
    <row r="1191" spans="20:29" ht="12.75">
      <c r="T1191" s="2"/>
      <c r="U1191" s="7"/>
      <c r="V1191" s="7"/>
      <c r="W1191" s="1" t="s">
        <v>1018</v>
      </c>
      <c r="AB1191" s="2" t="s">
        <v>706</v>
      </c>
      <c r="AC1191" s="5"/>
    </row>
    <row r="1192" spans="20:29" ht="12.75">
      <c r="T1192" s="2"/>
      <c r="U1192" s="5"/>
      <c r="V1192" s="5"/>
      <c r="W1192" s="1" t="s">
        <v>1019</v>
      </c>
      <c r="AB1192" s="2" t="s">
        <v>383</v>
      </c>
      <c r="AC1192" s="5"/>
    </row>
    <row r="1193" spans="20:29" ht="12.75">
      <c r="T1193" s="2"/>
      <c r="U1193" s="7"/>
      <c r="V1193" s="7"/>
      <c r="W1193" s="1" t="s">
        <v>1020</v>
      </c>
      <c r="AB1193" s="2" t="s">
        <v>384</v>
      </c>
      <c r="AC1193" s="5"/>
    </row>
    <row r="1194" spans="20:29" ht="12.75">
      <c r="T1194" s="2"/>
      <c r="U1194" s="7"/>
      <c r="V1194" s="7"/>
      <c r="W1194" s="1" t="s">
        <v>1021</v>
      </c>
      <c r="AB1194" s="2" t="s">
        <v>385</v>
      </c>
      <c r="AC1194" s="5"/>
    </row>
    <row r="1195" spans="20:29" ht="12.75">
      <c r="T1195" s="2"/>
      <c r="U1195" s="5"/>
      <c r="V1195" s="5"/>
      <c r="W1195" s="1" t="s">
        <v>1022</v>
      </c>
      <c r="AB1195" s="2" t="s">
        <v>386</v>
      </c>
      <c r="AC1195" s="5"/>
    </row>
    <row r="1196" spans="20:29" ht="12.75">
      <c r="T1196" s="2"/>
      <c r="U1196" s="5"/>
      <c r="V1196" s="5"/>
      <c r="W1196" s="1" t="s">
        <v>1023</v>
      </c>
      <c r="AB1196" s="2" t="s">
        <v>766</v>
      </c>
      <c r="AC1196" s="5"/>
    </row>
    <row r="1197" spans="20:29" ht="12.75">
      <c r="T1197" s="2"/>
      <c r="U1197" s="5"/>
      <c r="V1197" s="5"/>
      <c r="W1197" s="1" t="s">
        <v>1024</v>
      </c>
      <c r="AB1197" s="2" t="s">
        <v>387</v>
      </c>
      <c r="AC1197" s="5"/>
    </row>
    <row r="1198" spans="20:29" ht="12.75">
      <c r="T1198" s="2"/>
      <c r="U1198" s="7"/>
      <c r="V1198" s="7"/>
      <c r="W1198" s="1" t="s">
        <v>1025</v>
      </c>
      <c r="AB1198" s="2" t="s">
        <v>387</v>
      </c>
      <c r="AC1198" s="5"/>
    </row>
    <row r="1199" spans="20:29" ht="12.75">
      <c r="T1199" s="2"/>
      <c r="U1199" s="5"/>
      <c r="V1199" s="5"/>
      <c r="W1199" s="1" t="s">
        <v>1026</v>
      </c>
      <c r="AB1199" s="2" t="s">
        <v>388</v>
      </c>
      <c r="AC1199" s="5"/>
    </row>
    <row r="1200" spans="20:29" ht="12.75">
      <c r="T1200" s="2"/>
      <c r="U1200" s="9"/>
      <c r="V1200" s="9"/>
      <c r="W1200" s="1" t="s">
        <v>1027</v>
      </c>
      <c r="AB1200" s="2" t="s">
        <v>390</v>
      </c>
      <c r="AC1200" s="5"/>
    </row>
    <row r="1201" spans="20:29" ht="12.75">
      <c r="T1201" s="2"/>
      <c r="U1201" s="5"/>
      <c r="V1201" s="5"/>
      <c r="W1201" s="1" t="s">
        <v>1088</v>
      </c>
      <c r="AB1201" s="2" t="s">
        <v>545</v>
      </c>
      <c r="AC1201" s="5"/>
    </row>
    <row r="1202" spans="20:29" ht="12.75">
      <c r="T1202" s="2"/>
      <c r="U1202" s="5"/>
      <c r="V1202" s="5"/>
      <c r="W1202" s="1" t="s">
        <v>1089</v>
      </c>
      <c r="AB1202" s="2" t="s">
        <v>118</v>
      </c>
      <c r="AC1202" s="5"/>
    </row>
    <row r="1203" spans="20:29" ht="12.75">
      <c r="T1203" s="2"/>
      <c r="U1203" s="7"/>
      <c r="V1203" s="7"/>
      <c r="W1203" s="1" t="s">
        <v>1090</v>
      </c>
      <c r="AB1203" s="2" t="s">
        <v>413</v>
      </c>
      <c r="AC1203" s="5"/>
    </row>
    <row r="1204" spans="20:29" ht="12.75">
      <c r="T1204" s="2"/>
      <c r="U1204" s="7"/>
      <c r="V1204" s="7"/>
      <c r="W1204" s="1" t="s">
        <v>1091</v>
      </c>
      <c r="AB1204" s="2" t="s">
        <v>707</v>
      </c>
      <c r="AC1204" s="5"/>
    </row>
    <row r="1205" spans="20:29" ht="12.75">
      <c r="T1205" s="2"/>
      <c r="U1205" s="5"/>
      <c r="V1205" s="5"/>
      <c r="W1205" s="1" t="s">
        <v>1092</v>
      </c>
      <c r="AB1205" s="2" t="s">
        <v>414</v>
      </c>
      <c r="AC1205" s="5"/>
    </row>
    <row r="1206" spans="20:29" ht="12.75">
      <c r="T1206" s="2"/>
      <c r="U1206" s="5"/>
      <c r="V1206" s="5"/>
      <c r="W1206" s="1" t="s">
        <v>1093</v>
      </c>
      <c r="AB1206" s="2" t="s">
        <v>415</v>
      </c>
      <c r="AC1206" s="5"/>
    </row>
    <row r="1207" spans="20:29" ht="12.75">
      <c r="T1207" s="2"/>
      <c r="U1207" s="5"/>
      <c r="V1207" s="5"/>
      <c r="W1207" s="1" t="s">
        <v>1094</v>
      </c>
      <c r="AB1207" s="2" t="s">
        <v>104</v>
      </c>
      <c r="AC1207" s="5"/>
    </row>
    <row r="1208" spans="20:29" ht="12.75">
      <c r="T1208" s="2"/>
      <c r="U1208" s="9"/>
      <c r="V1208" s="9"/>
      <c r="W1208" s="1" t="s">
        <v>1095</v>
      </c>
      <c r="AB1208" s="2" t="s">
        <v>105</v>
      </c>
      <c r="AC1208" s="5"/>
    </row>
    <row r="1209" spans="20:29" ht="12.75">
      <c r="T1209" s="2"/>
      <c r="U1209" s="11"/>
      <c r="V1209" s="11"/>
      <c r="W1209" s="1" t="s">
        <v>1096</v>
      </c>
      <c r="AB1209" s="2" t="s">
        <v>29</v>
      </c>
      <c r="AC1209" s="5"/>
    </row>
    <row r="1210" spans="20:29" ht="12.75">
      <c r="T1210" s="2"/>
      <c r="U1210" s="5"/>
      <c r="V1210" s="5"/>
      <c r="W1210" s="1" t="s">
        <v>1097</v>
      </c>
      <c r="AB1210" s="2" t="s">
        <v>105</v>
      </c>
      <c r="AC1210" s="5"/>
    </row>
    <row r="1211" spans="20:29" ht="12.75">
      <c r="T1211" s="2"/>
      <c r="U1211" s="9"/>
      <c r="V1211" s="9"/>
      <c r="W1211" s="1" t="s">
        <v>1098</v>
      </c>
      <c r="AB1211" s="2" t="s">
        <v>105</v>
      </c>
      <c r="AC1211" s="5"/>
    </row>
    <row r="1212" spans="20:29" ht="12.75">
      <c r="T1212" s="2"/>
      <c r="U1212" s="5"/>
      <c r="V1212" s="5"/>
      <c r="W1212" s="1" t="s">
        <v>1099</v>
      </c>
      <c r="AB1212" s="2" t="s">
        <v>416</v>
      </c>
      <c r="AC1212" s="5"/>
    </row>
    <row r="1213" spans="20:29" ht="12.75">
      <c r="T1213" s="2"/>
      <c r="U1213" s="5"/>
      <c r="V1213" s="5"/>
      <c r="W1213" s="1" t="s">
        <v>1100</v>
      </c>
      <c r="AB1213" s="2" t="s">
        <v>417</v>
      </c>
      <c r="AC1213" s="5"/>
    </row>
    <row r="1214" spans="20:29" ht="12.75">
      <c r="T1214" s="2"/>
      <c r="U1214" s="5"/>
      <c r="V1214" s="5"/>
      <c r="W1214" s="1" t="s">
        <v>1101</v>
      </c>
      <c r="AB1214" s="2" t="s">
        <v>418</v>
      </c>
      <c r="AC1214" s="5"/>
    </row>
    <row r="1215" spans="20:29" ht="12.75">
      <c r="T1215" s="2"/>
      <c r="U1215" s="5"/>
      <c r="V1215" s="5"/>
      <c r="W1215" s="1" t="s">
        <v>1102</v>
      </c>
      <c r="AB1215" s="2" t="s">
        <v>107</v>
      </c>
      <c r="AC1215" s="5"/>
    </row>
    <row r="1216" spans="20:29" ht="12.75">
      <c r="T1216" s="2"/>
      <c r="U1216" s="5"/>
      <c r="V1216" s="5"/>
      <c r="W1216" s="1" t="s">
        <v>1103</v>
      </c>
      <c r="AB1216" s="2" t="s">
        <v>103</v>
      </c>
      <c r="AC1216" s="5"/>
    </row>
    <row r="1217" spans="20:29" ht="12.75">
      <c r="T1217" s="2"/>
      <c r="U1217" s="5"/>
      <c r="V1217" s="5"/>
      <c r="W1217" s="1" t="s">
        <v>1104</v>
      </c>
      <c r="AB1217" s="2" t="s">
        <v>106</v>
      </c>
      <c r="AC1217" s="5"/>
    </row>
    <row r="1218" spans="20:29" ht="12.75">
      <c r="T1218" s="2"/>
      <c r="U1218" s="9"/>
      <c r="V1218" s="9"/>
      <c r="W1218" s="1" t="s">
        <v>1105</v>
      </c>
      <c r="AB1218" s="2" t="s">
        <v>420</v>
      </c>
      <c r="AC1218" s="5"/>
    </row>
    <row r="1219" spans="20:29" ht="12.75">
      <c r="T1219" s="2"/>
      <c r="U1219" s="9"/>
      <c r="V1219" s="9"/>
      <c r="W1219" s="1" t="s">
        <v>1106</v>
      </c>
      <c r="AB1219" s="2" t="s">
        <v>421</v>
      </c>
      <c r="AC1219" s="5"/>
    </row>
    <row r="1220" spans="20:29" ht="12.75">
      <c r="T1220" s="2"/>
      <c r="U1220" s="5"/>
      <c r="V1220" s="5"/>
      <c r="W1220" s="1" t="s">
        <v>1107</v>
      </c>
      <c r="AB1220" s="2" t="s">
        <v>422</v>
      </c>
      <c r="AC1220" s="5"/>
    </row>
    <row r="1221" spans="20:29" ht="12.75">
      <c r="T1221" s="2"/>
      <c r="U1221" s="5"/>
      <c r="V1221" s="5"/>
      <c r="W1221" s="1" t="s">
        <v>1108</v>
      </c>
      <c r="AB1221" s="2" t="s">
        <v>423</v>
      </c>
      <c r="AC1221" s="5"/>
    </row>
    <row r="1222" spans="20:29" ht="12.75">
      <c r="T1222" s="2"/>
      <c r="U1222" s="5"/>
      <c r="V1222" s="5"/>
      <c r="W1222" s="1" t="s">
        <v>1109</v>
      </c>
      <c r="AB1222" s="2" t="s">
        <v>424</v>
      </c>
      <c r="AC1222" s="5"/>
    </row>
    <row r="1223" spans="20:29" ht="12.75">
      <c r="T1223" s="2"/>
      <c r="U1223" s="5"/>
      <c r="V1223" s="5"/>
      <c r="W1223" s="1" t="s">
        <v>1110</v>
      </c>
      <c r="AB1223" s="2" t="s">
        <v>425</v>
      </c>
      <c r="AC1223" s="5"/>
    </row>
    <row r="1224" spans="20:29" ht="12.75">
      <c r="T1224" s="2"/>
      <c r="U1224" s="5"/>
      <c r="V1224" s="5"/>
      <c r="W1224" s="1" t="s">
        <v>1111</v>
      </c>
      <c r="AB1224" s="2" t="s">
        <v>101</v>
      </c>
      <c r="AC1224" s="5"/>
    </row>
    <row r="1225" spans="20:29" ht="12.75">
      <c r="T1225" s="2"/>
      <c r="U1225" s="9"/>
      <c r="V1225" s="9"/>
      <c r="W1225" s="1" t="s">
        <v>1112</v>
      </c>
      <c r="AB1225" s="2" t="s">
        <v>99</v>
      </c>
      <c r="AC1225" s="5"/>
    </row>
    <row r="1226" spans="20:29" ht="12.75">
      <c r="T1226" s="2"/>
      <c r="U1226" s="5"/>
      <c r="V1226" s="5"/>
      <c r="W1226" s="1" t="s">
        <v>1113</v>
      </c>
      <c r="AB1226" s="2" t="s">
        <v>426</v>
      </c>
      <c r="AC1226" s="5"/>
    </row>
    <row r="1227" spans="20:29" ht="12.75">
      <c r="T1227" s="2"/>
      <c r="U1227" s="5"/>
      <c r="V1227" s="5"/>
      <c r="W1227" s="1" t="s">
        <v>1114</v>
      </c>
      <c r="AB1227" s="2" t="s">
        <v>100</v>
      </c>
      <c r="AC1227" s="5"/>
    </row>
    <row r="1228" spans="20:29" ht="12.75">
      <c r="T1228" s="2"/>
      <c r="U1228" s="9"/>
      <c r="V1228" s="9"/>
      <c r="W1228" s="1" t="s">
        <v>1115</v>
      </c>
      <c r="AB1228" s="2" t="s">
        <v>98</v>
      </c>
      <c r="AC1228" s="5"/>
    </row>
    <row r="1229" spans="20:29" ht="12.75">
      <c r="T1229" s="2"/>
      <c r="U1229" s="9"/>
      <c r="V1229" s="9"/>
      <c r="W1229" s="1" t="s">
        <v>1116</v>
      </c>
      <c r="AB1229" s="2" t="s">
        <v>708</v>
      </c>
      <c r="AC1229" s="5"/>
    </row>
    <row r="1230" spans="20:29" ht="12.75">
      <c r="T1230" s="2"/>
      <c r="U1230" s="5"/>
      <c r="V1230" s="5"/>
      <c r="W1230" s="1" t="s">
        <v>1117</v>
      </c>
      <c r="AB1230" s="2" t="s">
        <v>427</v>
      </c>
      <c r="AC1230" s="5"/>
    </row>
    <row r="1231" spans="20:29" ht="12.75">
      <c r="T1231" s="2"/>
      <c r="U1231" s="9"/>
      <c r="V1231" s="9"/>
      <c r="W1231" s="1" t="s">
        <v>1118</v>
      </c>
      <c r="AB1231" s="2" t="s">
        <v>545</v>
      </c>
      <c r="AC1231" s="5"/>
    </row>
    <row r="1232" spans="20:29" ht="12.75">
      <c r="T1232" s="2"/>
      <c r="U1232" s="7"/>
      <c r="V1232" s="7"/>
      <c r="W1232" s="1" t="s">
        <v>1119</v>
      </c>
      <c r="AB1232" s="2" t="s">
        <v>766</v>
      </c>
      <c r="AC1232" s="5"/>
    </row>
    <row r="1233" spans="20:29" ht="12.75">
      <c r="T1233" s="2"/>
      <c r="U1233" s="5"/>
      <c r="V1233" s="5"/>
      <c r="W1233" s="1" t="s">
        <v>1120</v>
      </c>
      <c r="AB1233" s="2" t="s">
        <v>428</v>
      </c>
      <c r="AC1233" s="5"/>
    </row>
    <row r="1234" spans="20:29" ht="12.75">
      <c r="T1234" s="2"/>
      <c r="U1234" s="5"/>
      <c r="V1234" s="5"/>
      <c r="W1234" s="1" t="s">
        <v>1121</v>
      </c>
      <c r="AB1234" s="2" t="s">
        <v>709</v>
      </c>
      <c r="AC1234" s="5"/>
    </row>
    <row r="1235" spans="20:29" ht="12.75">
      <c r="T1235" s="2"/>
      <c r="U1235" s="5"/>
      <c r="V1235" s="5"/>
      <c r="W1235" s="1" t="s">
        <v>1122</v>
      </c>
      <c r="AB1235" s="2" t="s">
        <v>549</v>
      </c>
      <c r="AC1235" s="5"/>
    </row>
    <row r="1236" spans="20:29" ht="12.75">
      <c r="T1236" s="2"/>
      <c r="U1236" s="9"/>
      <c r="V1236" s="9"/>
      <c r="W1236" s="1" t="s">
        <v>1123</v>
      </c>
      <c r="AB1236" s="2" t="s">
        <v>429</v>
      </c>
      <c r="AC1236" s="5"/>
    </row>
    <row r="1237" spans="20:29" ht="12.75">
      <c r="T1237" s="2"/>
      <c r="U1237" s="5"/>
      <c r="V1237" s="5"/>
      <c r="W1237" s="1" t="s">
        <v>1124</v>
      </c>
      <c r="AB1237" s="2" t="s">
        <v>430</v>
      </c>
      <c r="AC1237" s="5"/>
    </row>
    <row r="1238" spans="20:29" ht="12.75">
      <c r="T1238" s="2"/>
      <c r="U1238" s="5"/>
      <c r="V1238" s="5"/>
      <c r="W1238" s="1" t="s">
        <v>1125</v>
      </c>
      <c r="AB1238" s="2" t="s">
        <v>545</v>
      </c>
      <c r="AC1238" s="5"/>
    </row>
    <row r="1239" spans="20:29" ht="12.75">
      <c r="T1239" s="2"/>
      <c r="U1239" s="9"/>
      <c r="V1239" s="9"/>
      <c r="W1239" s="1" t="s">
        <v>1126</v>
      </c>
      <c r="AB1239" s="2" t="s">
        <v>24</v>
      </c>
      <c r="AC1239" s="5"/>
    </row>
    <row r="1240" spans="20:29" ht="12.75">
      <c r="T1240" s="2"/>
      <c r="U1240" s="5"/>
      <c r="V1240" s="5"/>
      <c r="W1240" s="1" t="s">
        <v>1127</v>
      </c>
      <c r="AB1240" s="2" t="s">
        <v>431</v>
      </c>
      <c r="AC1240" s="5"/>
    </row>
    <row r="1241" spans="20:29" ht="12.75">
      <c r="T1241" s="2"/>
      <c r="U1241" s="5"/>
      <c r="V1241" s="5"/>
      <c r="W1241" s="1" t="s">
        <v>1128</v>
      </c>
      <c r="AB1241" s="2" t="s">
        <v>544</v>
      </c>
      <c r="AC1241" s="5"/>
    </row>
    <row r="1242" spans="20:29" ht="12.75">
      <c r="T1242" s="2"/>
      <c r="U1242" s="7"/>
      <c r="V1242" s="7"/>
      <c r="W1242" s="1" t="s">
        <v>1129</v>
      </c>
      <c r="AB1242" s="2" t="s">
        <v>122</v>
      </c>
      <c r="AC1242" s="5"/>
    </row>
    <row r="1243" spans="20:29" ht="12.75">
      <c r="T1243" s="2"/>
      <c r="U1243" s="9"/>
      <c r="V1243" s="9"/>
      <c r="W1243" s="1" t="s">
        <v>1130</v>
      </c>
      <c r="AB1243" s="2" t="s">
        <v>432</v>
      </c>
      <c r="AC1243" s="5"/>
    </row>
    <row r="1244" spans="20:29" ht="12.75">
      <c r="T1244" s="2"/>
      <c r="U1244" s="9"/>
      <c r="V1244" s="9"/>
      <c r="W1244" s="1" t="s">
        <v>1131</v>
      </c>
      <c r="AB1244" s="2" t="s">
        <v>91</v>
      </c>
      <c r="AC1244" s="5"/>
    </row>
    <row r="1245" spans="20:29" ht="12.75">
      <c r="T1245" s="2"/>
      <c r="U1245" s="9"/>
      <c r="V1245" s="9"/>
      <c r="W1245" s="1" t="s">
        <v>1132</v>
      </c>
      <c r="AB1245" s="2" t="s">
        <v>433</v>
      </c>
      <c r="AC1245" s="5"/>
    </row>
    <row r="1246" spans="20:29" ht="12.75">
      <c r="T1246" s="2"/>
      <c r="U1246" s="5"/>
      <c r="V1246" s="5"/>
      <c r="W1246" s="1" t="s">
        <v>1133</v>
      </c>
      <c r="AB1246" s="2" t="s">
        <v>96</v>
      </c>
      <c r="AC1246" s="5"/>
    </row>
    <row r="1247" spans="20:29" ht="12.75">
      <c r="T1247" s="2"/>
      <c r="U1247" s="5"/>
      <c r="V1247" s="5"/>
      <c r="W1247" s="1" t="s">
        <v>1134</v>
      </c>
      <c r="AB1247" s="2" t="s">
        <v>89</v>
      </c>
      <c r="AC1247" s="5"/>
    </row>
    <row r="1248" spans="20:29" ht="12.75">
      <c r="T1248" s="2"/>
      <c r="U1248" s="7"/>
      <c r="V1248" s="7"/>
      <c r="W1248" s="1" t="s">
        <v>1135</v>
      </c>
      <c r="AB1248" s="2" t="s">
        <v>122</v>
      </c>
      <c r="AC1248" s="5"/>
    </row>
    <row r="1249" spans="20:29" ht="12.75">
      <c r="T1249" s="2"/>
      <c r="U1249" s="5"/>
      <c r="V1249" s="5"/>
      <c r="W1249" s="1" t="s">
        <v>1136</v>
      </c>
      <c r="AB1249" s="2" t="s">
        <v>306</v>
      </c>
      <c r="AC1249" s="5"/>
    </row>
    <row r="1250" spans="20:29" ht="12.75">
      <c r="T1250" s="2"/>
      <c r="U1250" s="7"/>
      <c r="V1250" s="7"/>
      <c r="W1250" s="1" t="s">
        <v>1137</v>
      </c>
      <c r="AB1250" s="2" t="s">
        <v>684</v>
      </c>
      <c r="AC1250" s="5"/>
    </row>
    <row r="1251" spans="20:29" ht="12.75">
      <c r="T1251" s="2"/>
      <c r="U1251" s="7"/>
      <c r="V1251" s="7"/>
      <c r="W1251" s="1" t="s">
        <v>1138</v>
      </c>
      <c r="AB1251" s="2" t="s">
        <v>97</v>
      </c>
      <c r="AC1251" s="5"/>
    </row>
    <row r="1252" spans="20:29" ht="12.75">
      <c r="T1252" s="2"/>
      <c r="U1252" s="5"/>
      <c r="V1252" s="5"/>
      <c r="W1252" s="1" t="s">
        <v>1139</v>
      </c>
      <c r="AB1252" s="2" t="s">
        <v>90</v>
      </c>
      <c r="AC1252" s="5"/>
    </row>
    <row r="1253" spans="20:29" ht="12.75">
      <c r="T1253" s="2"/>
      <c r="U1253" s="5"/>
      <c r="V1253" s="5"/>
      <c r="W1253" s="1" t="s">
        <v>1140</v>
      </c>
      <c r="AB1253" s="2" t="s">
        <v>307</v>
      </c>
      <c r="AC1253" s="5"/>
    </row>
    <row r="1254" spans="20:29" ht="12.75">
      <c r="T1254" s="2"/>
      <c r="U1254" s="9"/>
      <c r="V1254" s="9"/>
      <c r="W1254" s="1" t="s">
        <v>1141</v>
      </c>
      <c r="AB1254" s="2" t="s">
        <v>308</v>
      </c>
      <c r="AC1254" s="5"/>
    </row>
    <row r="1255" spans="20:29" ht="12.75">
      <c r="T1255" s="2"/>
      <c r="U1255" s="5"/>
      <c r="V1255" s="5"/>
      <c r="W1255" s="1" t="s">
        <v>1142</v>
      </c>
      <c r="AB1255" s="2" t="s">
        <v>310</v>
      </c>
      <c r="AC1255" s="5"/>
    </row>
    <row r="1256" spans="20:29" ht="12.75">
      <c r="T1256" s="2"/>
      <c r="U1256" s="5"/>
      <c r="V1256" s="5"/>
      <c r="W1256" s="1" t="s">
        <v>1143</v>
      </c>
      <c r="AB1256" s="2" t="s">
        <v>311</v>
      </c>
      <c r="AC1256" s="5"/>
    </row>
    <row r="1257" spans="20:29" ht="12.75">
      <c r="T1257" s="2"/>
      <c r="U1257" s="9"/>
      <c r="V1257" s="9"/>
      <c r="W1257" s="1" t="s">
        <v>1144</v>
      </c>
      <c r="AB1257" s="2" t="s">
        <v>312</v>
      </c>
      <c r="AC1257" s="5"/>
    </row>
    <row r="1258" spans="20:29" ht="12.75">
      <c r="T1258" s="2"/>
      <c r="U1258" s="9"/>
      <c r="V1258" s="9"/>
      <c r="W1258" s="1" t="s">
        <v>1145</v>
      </c>
      <c r="AB1258" s="2" t="s">
        <v>88</v>
      </c>
      <c r="AC1258" s="5"/>
    </row>
    <row r="1259" spans="20:29" ht="12.75">
      <c r="T1259" s="2"/>
      <c r="U1259" s="5"/>
      <c r="V1259" s="5"/>
      <c r="W1259" s="1" t="s">
        <v>1146</v>
      </c>
      <c r="AB1259" s="2" t="s">
        <v>313</v>
      </c>
      <c r="AC1259" s="5"/>
    </row>
    <row r="1260" spans="20:29" ht="12.75">
      <c r="T1260" s="2"/>
      <c r="U1260" s="5"/>
      <c r="V1260" s="5"/>
      <c r="W1260" s="1" t="s">
        <v>1147</v>
      </c>
      <c r="AB1260" s="2" t="s">
        <v>314</v>
      </c>
      <c r="AC1260" s="5"/>
    </row>
    <row r="1261" spans="20:29" ht="12.75">
      <c r="T1261" s="2"/>
      <c r="U1261" s="5"/>
      <c r="V1261" s="5"/>
      <c r="W1261" s="1" t="s">
        <v>1148</v>
      </c>
      <c r="AB1261" s="2" t="s">
        <v>95</v>
      </c>
      <c r="AC1261" s="5"/>
    </row>
    <row r="1262" spans="20:29" ht="12.75">
      <c r="T1262" s="2"/>
      <c r="U1262" s="9"/>
      <c r="V1262" s="9"/>
      <c r="W1262" s="1" t="s">
        <v>1149</v>
      </c>
      <c r="AB1262" s="2" t="s">
        <v>863</v>
      </c>
      <c r="AC1262" s="5"/>
    </row>
    <row r="1263" spans="20:29" ht="12.75">
      <c r="T1263" s="2"/>
      <c r="U1263" s="9"/>
      <c r="V1263" s="9"/>
      <c r="W1263" s="1" t="s">
        <v>1150</v>
      </c>
      <c r="AB1263" s="2" t="s">
        <v>661</v>
      </c>
      <c r="AC1263" s="5"/>
    </row>
    <row r="1264" spans="20:29" ht="12.75">
      <c r="T1264" s="2"/>
      <c r="U1264" s="11"/>
      <c r="V1264" s="11"/>
      <c r="W1264" s="1" t="s">
        <v>1151</v>
      </c>
      <c r="AB1264" s="2" t="s">
        <v>315</v>
      </c>
      <c r="AC1264" s="5"/>
    </row>
    <row r="1265" spans="20:29" ht="12.75">
      <c r="T1265" s="2"/>
      <c r="U1265" s="7"/>
      <c r="V1265" s="7"/>
      <c r="W1265" s="1" t="s">
        <v>1152</v>
      </c>
      <c r="AB1265" s="2" t="s">
        <v>330</v>
      </c>
      <c r="AC1265" s="5"/>
    </row>
    <row r="1266" spans="20:29" ht="12.75">
      <c r="T1266" s="2"/>
      <c r="U1266" s="5"/>
      <c r="V1266" s="5"/>
      <c r="W1266" s="1" t="s">
        <v>1153</v>
      </c>
      <c r="AB1266" s="2" t="s">
        <v>93</v>
      </c>
      <c r="AC1266" s="5"/>
    </row>
    <row r="1267" spans="20:29" ht="12.75">
      <c r="T1267" s="2"/>
      <c r="U1267" s="5"/>
      <c r="V1267" s="5"/>
      <c r="W1267" s="1" t="s">
        <v>1154</v>
      </c>
      <c r="AB1267" s="2" t="s">
        <v>331</v>
      </c>
      <c r="AC1267" s="5"/>
    </row>
    <row r="1268" spans="20:29" ht="12.75">
      <c r="T1268" s="2"/>
      <c r="U1268" s="5"/>
      <c r="V1268" s="5"/>
      <c r="W1268" s="1" t="s">
        <v>1155</v>
      </c>
      <c r="AB1268" s="2" t="s">
        <v>94</v>
      </c>
      <c r="AC1268" s="5"/>
    </row>
    <row r="1269" spans="20:29" ht="12.75">
      <c r="T1269" s="2"/>
      <c r="U1269" s="5"/>
      <c r="V1269" s="5"/>
      <c r="W1269" s="1" t="s">
        <v>1156</v>
      </c>
      <c r="AB1269" s="2" t="s">
        <v>332</v>
      </c>
      <c r="AC1269" s="5"/>
    </row>
    <row r="1270" spans="20:29" ht="12.75">
      <c r="T1270" s="2"/>
      <c r="U1270" s="5"/>
      <c r="V1270" s="5"/>
      <c r="W1270" s="1" t="s">
        <v>1157</v>
      </c>
      <c r="AB1270" s="2" t="s">
        <v>593</v>
      </c>
      <c r="AC1270" s="5"/>
    </row>
    <row r="1271" spans="20:29" ht="12.75">
      <c r="T1271" s="2"/>
      <c r="U1271" s="11"/>
      <c r="V1271" s="11"/>
      <c r="W1271" s="1" t="s">
        <v>1158</v>
      </c>
      <c r="AB1271" s="2" t="s">
        <v>87</v>
      </c>
      <c r="AC1271" s="5"/>
    </row>
    <row r="1272" spans="20:29" ht="12.75">
      <c r="T1272" s="2"/>
      <c r="U1272" s="5"/>
      <c r="V1272" s="5"/>
      <c r="W1272" s="1" t="s">
        <v>1159</v>
      </c>
      <c r="AB1272" s="2" t="s">
        <v>333</v>
      </c>
      <c r="AC1272" s="5"/>
    </row>
    <row r="1273" spans="20:29" ht="12.75">
      <c r="T1273" s="2"/>
      <c r="U1273" s="5"/>
      <c r="V1273" s="5"/>
      <c r="W1273" s="1" t="s">
        <v>1160</v>
      </c>
      <c r="AB1273" s="2" t="s">
        <v>309</v>
      </c>
      <c r="AC1273" s="5"/>
    </row>
    <row r="1274" spans="20:29" ht="12.75">
      <c r="T1274" s="2"/>
      <c r="U1274" s="5"/>
      <c r="V1274" s="5"/>
      <c r="W1274" s="1" t="s">
        <v>1161</v>
      </c>
      <c r="AB1274" s="2" t="s">
        <v>334</v>
      </c>
      <c r="AC1274" s="5"/>
    </row>
    <row r="1275" spans="20:29" ht="12.75">
      <c r="T1275" s="2"/>
      <c r="U1275" s="5"/>
      <c r="V1275" s="5"/>
      <c r="W1275" s="1" t="s">
        <v>1162</v>
      </c>
      <c r="AB1275" s="2" t="s">
        <v>92</v>
      </c>
      <c r="AC1275" s="5"/>
    </row>
    <row r="1276" spans="20:29" ht="12.75">
      <c r="T1276" s="2"/>
      <c r="U1276" s="5"/>
      <c r="V1276" s="5"/>
      <c r="W1276" s="1" t="s">
        <v>1163</v>
      </c>
      <c r="AB1276" s="2" t="s">
        <v>863</v>
      </c>
      <c r="AC1276" s="5"/>
    </row>
    <row r="1277" spans="20:29" ht="12.75">
      <c r="T1277" s="2"/>
      <c r="U1277" s="5"/>
      <c r="V1277" s="5"/>
      <c r="W1277" s="1" t="s">
        <v>1164</v>
      </c>
      <c r="AB1277" s="2" t="s">
        <v>335</v>
      </c>
      <c r="AC1277" s="5"/>
    </row>
    <row r="1278" spans="20:29" ht="12.75">
      <c r="T1278" s="2"/>
      <c r="U1278" s="5"/>
      <c r="V1278" s="5"/>
      <c r="W1278" s="1" t="s">
        <v>1165</v>
      </c>
      <c r="AB1278" s="2" t="s">
        <v>419</v>
      </c>
      <c r="AC1278" s="5"/>
    </row>
    <row r="1279" spans="20:29" ht="12.75">
      <c r="T1279" s="2"/>
      <c r="U1279" s="5"/>
      <c r="V1279" s="5"/>
      <c r="W1279" s="1" t="s">
        <v>1166</v>
      </c>
      <c r="AB1279" s="2" t="s">
        <v>336</v>
      </c>
      <c r="AC1279" s="5"/>
    </row>
    <row r="1280" spans="20:29" ht="12.75">
      <c r="T1280" s="2"/>
      <c r="U1280" s="5"/>
      <c r="V1280" s="5"/>
      <c r="W1280" s="1" t="s">
        <v>1167</v>
      </c>
      <c r="AB1280" s="2" t="s">
        <v>337</v>
      </c>
      <c r="AC1280" s="5"/>
    </row>
    <row r="1281" spans="20:29" ht="12.75">
      <c r="T1281" s="2"/>
      <c r="U1281" s="9"/>
      <c r="V1281" s="9"/>
      <c r="W1281" s="1" t="s">
        <v>1168</v>
      </c>
      <c r="AB1281" s="2" t="s">
        <v>338</v>
      </c>
      <c r="AC1281" s="5"/>
    </row>
    <row r="1282" spans="20:29" ht="12.75">
      <c r="T1282" s="2"/>
      <c r="U1282" s="7"/>
      <c r="V1282" s="7"/>
      <c r="W1282" s="1" t="s">
        <v>1169</v>
      </c>
      <c r="AB1282" s="2" t="s">
        <v>354</v>
      </c>
      <c r="AC1282" s="5"/>
    </row>
    <row r="1283" spans="20:29" ht="12.75">
      <c r="T1283" s="2"/>
      <c r="U1283" s="5"/>
      <c r="V1283" s="5"/>
      <c r="W1283" s="1" t="s">
        <v>1170</v>
      </c>
      <c r="AB1283" s="2" t="s">
        <v>427</v>
      </c>
      <c r="AC1283" s="5"/>
    </row>
    <row r="1284" spans="20:29" ht="12.75">
      <c r="T1284" s="2"/>
      <c r="U1284" s="5"/>
      <c r="V1284" s="5"/>
      <c r="W1284" s="1" t="s">
        <v>1171</v>
      </c>
      <c r="AB1284" s="2" t="s">
        <v>355</v>
      </c>
      <c r="AC1284" s="5"/>
    </row>
    <row r="1285" spans="20:29" ht="12.75">
      <c r="T1285" s="2"/>
      <c r="U1285" s="5"/>
      <c r="V1285" s="5"/>
      <c r="W1285" s="1" t="s">
        <v>1172</v>
      </c>
      <c r="AB1285" s="2" t="s">
        <v>111</v>
      </c>
      <c r="AC1285" s="5"/>
    </row>
    <row r="1286" spans="20:29" ht="12.75">
      <c r="T1286" s="2"/>
      <c r="U1286" s="5"/>
      <c r="V1286" s="5"/>
      <c r="W1286" s="1" t="s">
        <v>1173</v>
      </c>
      <c r="AB1286" s="2" t="s">
        <v>861</v>
      </c>
      <c r="AC1286" s="5"/>
    </row>
    <row r="1287" spans="20:29" ht="12.75">
      <c r="T1287" s="2"/>
      <c r="U1287" s="5"/>
      <c r="V1287" s="5"/>
      <c r="W1287" s="1" t="s">
        <v>1174</v>
      </c>
      <c r="AB1287" s="2" t="s">
        <v>356</v>
      </c>
      <c r="AC1287" s="5"/>
    </row>
    <row r="1288" spans="20:29" ht="12.75">
      <c r="T1288" s="2"/>
      <c r="U1288" s="7"/>
      <c r="V1288" s="7"/>
      <c r="W1288" s="1" t="s">
        <v>1175</v>
      </c>
      <c r="AB1288" s="2" t="s">
        <v>86</v>
      </c>
      <c r="AC1288" s="5"/>
    </row>
    <row r="1289" spans="20:29" ht="12.75">
      <c r="T1289" s="2"/>
      <c r="U1289" s="7"/>
      <c r="V1289" s="7"/>
      <c r="W1289" s="1" t="s">
        <v>1176</v>
      </c>
      <c r="AB1289" s="2" t="s">
        <v>357</v>
      </c>
      <c r="AC1289" s="5"/>
    </row>
    <row r="1290" spans="20:29" ht="12.75">
      <c r="T1290" s="2"/>
      <c r="U1290" s="5"/>
      <c r="V1290" s="5"/>
      <c r="W1290" s="1" t="s">
        <v>1177</v>
      </c>
      <c r="AB1290" s="2" t="s">
        <v>689</v>
      </c>
      <c r="AC1290" s="5"/>
    </row>
    <row r="1291" spans="20:29" ht="12.75">
      <c r="T1291" s="2"/>
      <c r="U1291" s="9"/>
      <c r="V1291" s="9"/>
      <c r="W1291" s="1" t="s">
        <v>1178</v>
      </c>
      <c r="AB1291" s="2" t="s">
        <v>92</v>
      </c>
      <c r="AC1291" s="5"/>
    </row>
    <row r="1292" spans="20:29" ht="12.75">
      <c r="T1292" s="2"/>
      <c r="U1292" s="5"/>
      <c r="V1292" s="5"/>
      <c r="W1292" s="1" t="s">
        <v>1179</v>
      </c>
      <c r="AB1292" s="2" t="s">
        <v>710</v>
      </c>
      <c r="AC1292" s="5"/>
    </row>
    <row r="1293" spans="20:29" ht="12.75">
      <c r="T1293" s="2"/>
      <c r="U1293" s="5"/>
      <c r="V1293" s="5"/>
      <c r="W1293" s="1" t="s">
        <v>1180</v>
      </c>
      <c r="AB1293" s="2" t="s">
        <v>86</v>
      </c>
      <c r="AC1293" s="5"/>
    </row>
    <row r="1294" spans="20:29" ht="12.75">
      <c r="T1294" s="2"/>
      <c r="U1294" s="5"/>
      <c r="V1294" s="5"/>
      <c r="W1294" s="1" t="s">
        <v>1181</v>
      </c>
      <c r="AB1294" s="2" t="s">
        <v>125</v>
      </c>
      <c r="AC1294" s="5"/>
    </row>
    <row r="1295" spans="20:29" ht="12.75">
      <c r="T1295" s="2"/>
      <c r="U1295" s="5"/>
      <c r="V1295" s="5"/>
      <c r="W1295" s="1" t="s">
        <v>1182</v>
      </c>
      <c r="AB1295" s="2" t="s">
        <v>711</v>
      </c>
      <c r="AC1295" s="5"/>
    </row>
    <row r="1296" spans="20:29" ht="12.75">
      <c r="T1296" s="2"/>
      <c r="U1296" s="5"/>
      <c r="V1296" s="5"/>
      <c r="W1296" s="1" t="s">
        <v>1183</v>
      </c>
      <c r="AB1296" s="2" t="s">
        <v>686</v>
      </c>
      <c r="AC1296" s="5"/>
    </row>
    <row r="1297" spans="20:29" ht="12.75">
      <c r="T1297" s="2"/>
      <c r="U1297" s="5"/>
      <c r="V1297" s="5"/>
      <c r="W1297" s="1" t="s">
        <v>1184</v>
      </c>
      <c r="AB1297" s="2" t="s">
        <v>119</v>
      </c>
      <c r="AC1297" s="5"/>
    </row>
    <row r="1298" spans="20:29" ht="12.75">
      <c r="T1298" s="2"/>
      <c r="U1298" s="5"/>
      <c r="V1298" s="5"/>
      <c r="W1298" s="1" t="s">
        <v>1185</v>
      </c>
      <c r="AB1298" s="2" t="s">
        <v>122</v>
      </c>
      <c r="AC1298" s="5"/>
    </row>
    <row r="1299" spans="20:29" ht="12.75">
      <c r="T1299" s="2"/>
      <c r="U1299" s="5"/>
      <c r="V1299" s="5"/>
      <c r="W1299" s="1" t="s">
        <v>1186</v>
      </c>
      <c r="AB1299" s="2" t="s">
        <v>124</v>
      </c>
      <c r="AC1299" s="5"/>
    </row>
    <row r="1300" spans="20:29" ht="12.75">
      <c r="T1300" s="2"/>
      <c r="U1300" s="5"/>
      <c r="V1300" s="5"/>
      <c r="W1300" s="1" t="s">
        <v>1187</v>
      </c>
      <c r="AB1300" s="2" t="s">
        <v>783</v>
      </c>
      <c r="AC1300" s="5"/>
    </row>
    <row r="1301" spans="20:29" ht="12.75">
      <c r="T1301" s="2"/>
      <c r="U1301" s="9"/>
      <c r="V1301" s="9"/>
      <c r="W1301" s="1" t="s">
        <v>1188</v>
      </c>
      <c r="AB1301" s="2" t="s">
        <v>122</v>
      </c>
      <c r="AC1301" s="5"/>
    </row>
    <row r="1302" spans="20:29" ht="12.75">
      <c r="T1302" s="2"/>
      <c r="U1302" s="9"/>
      <c r="V1302" s="9"/>
      <c r="W1302" s="1" t="s">
        <v>1189</v>
      </c>
      <c r="AB1302" s="2" t="s">
        <v>117</v>
      </c>
      <c r="AC1302" s="5"/>
    </row>
    <row r="1303" spans="20:29" ht="12.75">
      <c r="T1303" s="2"/>
      <c r="U1303" s="5"/>
      <c r="V1303" s="5"/>
      <c r="W1303" s="1" t="s">
        <v>1190</v>
      </c>
      <c r="AB1303" s="2" t="s">
        <v>595</v>
      </c>
      <c r="AC1303" s="5"/>
    </row>
    <row r="1304" spans="20:29" ht="12.75">
      <c r="T1304" s="2"/>
      <c r="U1304" s="9"/>
      <c r="V1304" s="9"/>
      <c r="W1304" s="1" t="s">
        <v>1191</v>
      </c>
      <c r="AB1304" s="2" t="s">
        <v>598</v>
      </c>
      <c r="AC1304" s="5"/>
    </row>
    <row r="1305" spans="20:29" ht="12.75">
      <c r="T1305" s="2"/>
      <c r="U1305" s="5"/>
      <c r="V1305" s="5"/>
      <c r="W1305" s="1" t="s">
        <v>1192</v>
      </c>
      <c r="AB1305" s="2" t="s">
        <v>47</v>
      </c>
      <c r="AC1305" s="5"/>
    </row>
    <row r="1306" spans="20:29" ht="12.75">
      <c r="T1306" s="2"/>
      <c r="U1306" s="5"/>
      <c r="V1306" s="5"/>
      <c r="W1306" s="1" t="s">
        <v>1193</v>
      </c>
      <c r="AB1306" s="2" t="s">
        <v>108</v>
      </c>
      <c r="AC1306" s="5"/>
    </row>
    <row r="1307" spans="20:29" ht="12.75">
      <c r="T1307" s="2"/>
      <c r="U1307" s="5"/>
      <c r="V1307" s="5"/>
      <c r="W1307" s="1" t="s">
        <v>1194</v>
      </c>
      <c r="AB1307" s="2" t="s">
        <v>48</v>
      </c>
      <c r="AC1307" s="5"/>
    </row>
    <row r="1308" spans="20:29" ht="12.75">
      <c r="T1308" s="2"/>
      <c r="U1308" s="7"/>
      <c r="V1308" s="7"/>
      <c r="W1308" s="1" t="s">
        <v>1195</v>
      </c>
      <c r="AB1308" s="2" t="s">
        <v>110</v>
      </c>
      <c r="AC1308" s="5"/>
    </row>
    <row r="1309" spans="20:29" ht="12.75">
      <c r="T1309" s="2"/>
      <c r="U1309" s="5"/>
      <c r="V1309" s="5"/>
      <c r="W1309" s="1" t="s">
        <v>1196</v>
      </c>
      <c r="AB1309" s="2" t="s">
        <v>597</v>
      </c>
      <c r="AC1309" s="5"/>
    </row>
    <row r="1310" spans="20:29" ht="12.75">
      <c r="T1310" s="2"/>
      <c r="U1310" s="5"/>
      <c r="V1310" s="5"/>
      <c r="W1310" s="1" t="s">
        <v>1197</v>
      </c>
      <c r="AB1310" s="2" t="s">
        <v>122</v>
      </c>
      <c r="AC1310" s="5"/>
    </row>
    <row r="1311" spans="20:29" ht="12.75">
      <c r="T1311" s="2"/>
      <c r="U1311" s="5"/>
      <c r="V1311" s="5"/>
      <c r="W1311" s="1" t="s">
        <v>1198</v>
      </c>
      <c r="AB1311" s="2" t="s">
        <v>688</v>
      </c>
      <c r="AC1311" s="5"/>
    </row>
    <row r="1312" spans="20:29" ht="12.75">
      <c r="T1312" s="2"/>
      <c r="U1312" s="5"/>
      <c r="V1312" s="5"/>
      <c r="W1312" s="1" t="s">
        <v>1199</v>
      </c>
      <c r="AB1312" s="2" t="s">
        <v>116</v>
      </c>
      <c r="AC1312" s="5"/>
    </row>
    <row r="1313" spans="20:29" ht="12.75">
      <c r="T1313" s="2"/>
      <c r="U1313" s="7"/>
      <c r="V1313" s="7"/>
      <c r="W1313" s="1" t="s">
        <v>1200</v>
      </c>
      <c r="AB1313" s="2" t="s">
        <v>118</v>
      </c>
      <c r="AC1313" s="5"/>
    </row>
    <row r="1314" spans="20:29" ht="12.75">
      <c r="T1314" s="2"/>
      <c r="U1314" s="11"/>
      <c r="V1314" s="11"/>
      <c r="W1314" s="1" t="s">
        <v>1201</v>
      </c>
      <c r="AB1314" s="2" t="s">
        <v>116</v>
      </c>
      <c r="AC1314" s="5"/>
    </row>
    <row r="1315" spans="20:29" ht="12.75">
      <c r="T1315" s="2"/>
      <c r="U1315" s="5"/>
      <c r="V1315" s="5"/>
      <c r="W1315" s="1" t="s">
        <v>1202</v>
      </c>
      <c r="AB1315" s="2" t="s">
        <v>120</v>
      </c>
      <c r="AC1315" s="5"/>
    </row>
    <row r="1316" spans="20:29" ht="12.75">
      <c r="T1316" s="2"/>
      <c r="U1316" s="5"/>
      <c r="V1316" s="5"/>
      <c r="W1316" s="1" t="s">
        <v>1203</v>
      </c>
      <c r="AB1316" s="2" t="s">
        <v>49</v>
      </c>
      <c r="AC1316" s="5"/>
    </row>
    <row r="1317" spans="20:29" ht="12.75">
      <c r="T1317" s="2"/>
      <c r="U1317" s="5"/>
      <c r="V1317" s="5"/>
      <c r="W1317" s="1" t="s">
        <v>1204</v>
      </c>
      <c r="AB1317" s="2" t="s">
        <v>782</v>
      </c>
      <c r="AC1317" s="5"/>
    </row>
    <row r="1318" spans="20:29" ht="12.75">
      <c r="T1318" s="2"/>
      <c r="U1318" s="5"/>
      <c r="V1318" s="5"/>
      <c r="W1318" s="1" t="s">
        <v>1205</v>
      </c>
      <c r="AB1318" s="2" t="s">
        <v>687</v>
      </c>
      <c r="AC1318" s="5"/>
    </row>
    <row r="1319" spans="20:29" ht="12.75">
      <c r="T1319" s="2"/>
      <c r="U1319" s="5"/>
      <c r="V1319" s="5"/>
      <c r="W1319" s="1" t="s">
        <v>1206</v>
      </c>
      <c r="AB1319" s="2" t="s">
        <v>391</v>
      </c>
      <c r="AC1319" s="5"/>
    </row>
    <row r="1320" spans="20:29" ht="12.75">
      <c r="T1320" s="2"/>
      <c r="U1320" s="5"/>
      <c r="V1320" s="5"/>
      <c r="W1320" s="1" t="s">
        <v>1207</v>
      </c>
      <c r="AB1320" s="2" t="s">
        <v>125</v>
      </c>
      <c r="AC1320" s="5"/>
    </row>
    <row r="1321" spans="20:29" ht="12.75">
      <c r="T1321" s="2"/>
      <c r="U1321" s="5"/>
      <c r="V1321" s="5"/>
      <c r="W1321" s="1" t="s">
        <v>1208</v>
      </c>
      <c r="AB1321" s="2" t="s">
        <v>126</v>
      </c>
      <c r="AC1321" s="5"/>
    </row>
    <row r="1322" spans="20:29" ht="12.75">
      <c r="T1322" s="2"/>
      <c r="U1322" s="5"/>
      <c r="V1322" s="5"/>
      <c r="W1322" s="1" t="s">
        <v>1209</v>
      </c>
      <c r="AB1322" s="2" t="s">
        <v>96</v>
      </c>
      <c r="AC1322" s="5"/>
    </row>
    <row r="1323" spans="20:29" ht="12.75">
      <c r="T1323" s="2"/>
      <c r="U1323" s="9"/>
      <c r="V1323" s="9"/>
      <c r="W1323" s="1" t="s">
        <v>1210</v>
      </c>
      <c r="AB1323" s="2" t="s">
        <v>121</v>
      </c>
      <c r="AC1323" s="5"/>
    </row>
    <row r="1324" spans="20:29" ht="12.75">
      <c r="T1324" s="2"/>
      <c r="U1324" s="9"/>
      <c r="V1324" s="9"/>
      <c r="W1324" s="1" t="s">
        <v>1211</v>
      </c>
      <c r="AB1324" s="2" t="s">
        <v>599</v>
      </c>
      <c r="AC1324" s="5"/>
    </row>
    <row r="1325" spans="20:29" ht="12.75">
      <c r="T1325" s="2"/>
      <c r="U1325" s="5"/>
      <c r="V1325" s="5"/>
      <c r="W1325" s="1" t="s">
        <v>1212</v>
      </c>
      <c r="AB1325" s="2" t="s">
        <v>656</v>
      </c>
      <c r="AC1325" s="5"/>
    </row>
    <row r="1326" spans="20:29" ht="12.75">
      <c r="T1326" s="2"/>
      <c r="U1326" s="5"/>
      <c r="V1326" s="5"/>
      <c r="W1326" s="1" t="s">
        <v>1213</v>
      </c>
      <c r="AB1326" s="2" t="s">
        <v>27</v>
      </c>
      <c r="AC1326" s="5"/>
    </row>
    <row r="1327" spans="20:29" ht="12.75">
      <c r="T1327" s="2"/>
      <c r="U1327" s="5"/>
      <c r="V1327" s="5"/>
      <c r="W1327" s="1" t="s">
        <v>1214</v>
      </c>
      <c r="AB1327" s="2" t="s">
        <v>123</v>
      </c>
      <c r="AC1327" s="5"/>
    </row>
    <row r="1328" spans="20:29" ht="12.75">
      <c r="T1328" s="2"/>
      <c r="U1328" s="5"/>
      <c r="V1328" s="5"/>
      <c r="W1328" s="1" t="s">
        <v>1215</v>
      </c>
      <c r="AB1328" s="2" t="s">
        <v>358</v>
      </c>
      <c r="AC1328" s="5"/>
    </row>
    <row r="1329" spans="20:29" ht="12.75">
      <c r="T1329" s="2"/>
      <c r="U1329" s="9"/>
      <c r="V1329" s="9"/>
      <c r="W1329" s="1" t="s">
        <v>1216</v>
      </c>
      <c r="AB1329" s="2" t="s">
        <v>87</v>
      </c>
      <c r="AC1329" s="5"/>
    </row>
    <row r="1330" spans="20:29" ht="12.75">
      <c r="T1330" s="2"/>
      <c r="U1330" s="9"/>
      <c r="V1330" s="9"/>
      <c r="W1330" s="1" t="s">
        <v>1217</v>
      </c>
      <c r="AB1330" s="2" t="s">
        <v>769</v>
      </c>
      <c r="AC1330" s="5"/>
    </row>
    <row r="1331" spans="20:29" ht="12.75">
      <c r="T1331" s="2"/>
      <c r="U1331" s="5"/>
      <c r="V1331" s="5"/>
      <c r="W1331" s="1" t="s">
        <v>1218</v>
      </c>
      <c r="AB1331" s="2" t="s">
        <v>87</v>
      </c>
      <c r="AC1331" s="5"/>
    </row>
    <row r="1332" spans="20:29" ht="12.75">
      <c r="T1332" s="2"/>
      <c r="U1332" s="5"/>
      <c r="V1332" s="5"/>
      <c r="W1332" s="1" t="s">
        <v>1219</v>
      </c>
      <c r="AB1332" s="2" t="s">
        <v>437</v>
      </c>
      <c r="AC1332" s="5"/>
    </row>
    <row r="1333" spans="20:29" ht="12.75">
      <c r="T1333" s="2"/>
      <c r="U1333" s="9"/>
      <c r="V1333" s="9"/>
      <c r="W1333" s="1" t="s">
        <v>1220</v>
      </c>
      <c r="AB1333" s="2" t="s">
        <v>590</v>
      </c>
      <c r="AC1333" s="5"/>
    </row>
    <row r="1334" spans="20:29" ht="12.75">
      <c r="T1334" s="2"/>
      <c r="U1334" s="5"/>
      <c r="V1334" s="5"/>
      <c r="W1334" s="1" t="s">
        <v>1221</v>
      </c>
      <c r="AB1334" s="2" t="s">
        <v>674</v>
      </c>
      <c r="AC1334" s="5"/>
    </row>
    <row r="1335" spans="20:29" ht="12.75">
      <c r="T1335" s="2"/>
      <c r="U1335" s="9"/>
      <c r="V1335" s="9"/>
      <c r="W1335" s="1" t="s">
        <v>1222</v>
      </c>
      <c r="AB1335" s="2" t="s">
        <v>645</v>
      </c>
      <c r="AC1335" s="5"/>
    </row>
    <row r="1336" spans="20:29" ht="12.75">
      <c r="T1336" s="2"/>
      <c r="U1336" s="5"/>
      <c r="V1336" s="5"/>
      <c r="W1336" s="1" t="s">
        <v>1223</v>
      </c>
      <c r="AB1336" s="2" t="s">
        <v>438</v>
      </c>
      <c r="AC1336" s="5"/>
    </row>
    <row r="1337" spans="20:29" ht="12.75">
      <c r="T1337" s="2"/>
      <c r="U1337" s="5"/>
      <c r="V1337" s="5"/>
      <c r="W1337" s="1" t="s">
        <v>1224</v>
      </c>
      <c r="AB1337" s="2" t="s">
        <v>630</v>
      </c>
      <c r="AC1337" s="5"/>
    </row>
    <row r="1338" spans="20:29" ht="12.75">
      <c r="T1338" s="2"/>
      <c r="U1338" s="9"/>
      <c r="V1338" s="9"/>
      <c r="W1338" s="1" t="s">
        <v>1225</v>
      </c>
      <c r="AB1338" s="2" t="s">
        <v>767</v>
      </c>
      <c r="AC1338" s="5"/>
    </row>
    <row r="1339" spans="20:29" ht="12.75">
      <c r="T1339" s="2"/>
      <c r="U1339" s="5"/>
      <c r="V1339" s="5"/>
      <c r="W1339" s="1" t="s">
        <v>1226</v>
      </c>
      <c r="AB1339" s="2" t="s">
        <v>116</v>
      </c>
      <c r="AC1339" s="5"/>
    </row>
    <row r="1340" spans="20:29" ht="12.75">
      <c r="T1340" s="2"/>
      <c r="U1340" s="9"/>
      <c r="V1340" s="9"/>
      <c r="W1340" s="1" t="s">
        <v>1227</v>
      </c>
      <c r="AB1340" s="2" t="s">
        <v>768</v>
      </c>
      <c r="AC1340" s="5"/>
    </row>
    <row r="1341" spans="20:29" ht="12.75">
      <c r="T1341" s="2"/>
      <c r="U1341" s="5"/>
      <c r="V1341" s="5"/>
      <c r="W1341" s="1" t="s">
        <v>1228</v>
      </c>
      <c r="AB1341" s="2" t="s">
        <v>712</v>
      </c>
      <c r="AC1341" s="5"/>
    </row>
    <row r="1342" spans="20:29" ht="12.75">
      <c r="T1342" s="2"/>
      <c r="U1342" s="5"/>
      <c r="V1342" s="5"/>
      <c r="W1342" s="1" t="s">
        <v>1229</v>
      </c>
      <c r="AB1342" s="2" t="s">
        <v>307</v>
      </c>
      <c r="AC1342" s="5"/>
    </row>
    <row r="1343" spans="20:29" ht="12.75">
      <c r="T1343" s="2"/>
      <c r="U1343" s="5"/>
      <c r="V1343" s="5"/>
      <c r="W1343" s="1" t="s">
        <v>1230</v>
      </c>
      <c r="AB1343" s="2" t="s">
        <v>524</v>
      </c>
      <c r="AC1343" s="5"/>
    </row>
    <row r="1344" spans="20:29" ht="12.75">
      <c r="T1344" s="2"/>
      <c r="U1344" s="7"/>
      <c r="V1344" s="7"/>
      <c r="W1344" s="1" t="s">
        <v>1231</v>
      </c>
      <c r="AB1344" s="2" t="s">
        <v>3</v>
      </c>
      <c r="AC1344" s="5"/>
    </row>
    <row r="1345" spans="20:29" ht="12.75">
      <c r="T1345" s="2"/>
      <c r="U1345" s="5"/>
      <c r="V1345" s="5"/>
      <c r="W1345" s="1" t="s">
        <v>1232</v>
      </c>
      <c r="AB1345" s="2" t="s">
        <v>763</v>
      </c>
      <c r="AC1345" s="5"/>
    </row>
    <row r="1346" spans="20:29" ht="12.75">
      <c r="T1346" s="2"/>
      <c r="U1346" s="7"/>
      <c r="V1346" s="7"/>
      <c r="W1346" s="1" t="s">
        <v>1233</v>
      </c>
      <c r="AB1346" s="2" t="s">
        <v>552</v>
      </c>
      <c r="AC1346" s="5"/>
    </row>
    <row r="1347" spans="20:29" ht="12.75">
      <c r="T1347" s="2"/>
      <c r="U1347" s="7"/>
      <c r="V1347" s="7"/>
      <c r="W1347" s="1" t="s">
        <v>1234</v>
      </c>
      <c r="AB1347" s="2" t="s">
        <v>550</v>
      </c>
      <c r="AC1347" s="5"/>
    </row>
    <row r="1348" spans="20:29" ht="12.75">
      <c r="T1348" s="2"/>
      <c r="U1348" s="5"/>
      <c r="V1348" s="5"/>
      <c r="W1348" s="1" t="s">
        <v>1235</v>
      </c>
      <c r="AB1348" s="2" t="s">
        <v>24</v>
      </c>
      <c r="AC1348" s="5"/>
    </row>
    <row r="1349" spans="20:29" ht="12.75">
      <c r="T1349" s="2"/>
      <c r="U1349" s="5"/>
      <c r="V1349" s="5"/>
      <c r="W1349" s="1" t="s">
        <v>1236</v>
      </c>
      <c r="AB1349" s="2" t="s">
        <v>765</v>
      </c>
      <c r="AC1349" s="5"/>
    </row>
    <row r="1350" spans="20:29" ht="12.75">
      <c r="T1350" s="2"/>
      <c r="U1350" s="9"/>
      <c r="V1350" s="9"/>
      <c r="W1350" s="1" t="s">
        <v>1237</v>
      </c>
      <c r="AB1350" s="2" t="s">
        <v>316</v>
      </c>
      <c r="AC1350" s="5"/>
    </row>
    <row r="1351" spans="20:29" ht="12.75">
      <c r="T1351" s="2"/>
      <c r="U1351" s="5"/>
      <c r="V1351" s="5"/>
      <c r="W1351" s="1" t="s">
        <v>1238</v>
      </c>
      <c r="AB1351" s="2" t="s">
        <v>37</v>
      </c>
      <c r="AC1351" s="5"/>
    </row>
    <row r="1352" spans="20:29" ht="12.75">
      <c r="T1352" s="2"/>
      <c r="U1352" s="5"/>
      <c r="V1352" s="5"/>
      <c r="W1352" s="1" t="s">
        <v>1239</v>
      </c>
      <c r="AB1352" s="2" t="s">
        <v>762</v>
      </c>
      <c r="AC1352" s="5"/>
    </row>
    <row r="1353" spans="20:29" ht="12.75">
      <c r="T1353" s="2"/>
      <c r="U1353" s="5"/>
      <c r="V1353" s="5"/>
      <c r="W1353" s="1" t="s">
        <v>1240</v>
      </c>
      <c r="AB1353" s="2" t="s">
        <v>23</v>
      </c>
      <c r="AC1353" s="5"/>
    </row>
    <row r="1354" spans="20:29" ht="12.75">
      <c r="T1354" s="2"/>
      <c r="U1354" s="5"/>
      <c r="V1354" s="5"/>
      <c r="W1354" s="1" t="s">
        <v>1241</v>
      </c>
      <c r="AB1354" s="2" t="s">
        <v>440</v>
      </c>
      <c r="AC1354" s="5"/>
    </row>
    <row r="1355" spans="20:29" ht="12.75">
      <c r="T1355" s="2"/>
      <c r="U1355" s="5"/>
      <c r="V1355" s="5"/>
      <c r="W1355" s="1" t="s">
        <v>1242</v>
      </c>
      <c r="AB1355" s="2" t="s">
        <v>611</v>
      </c>
      <c r="AC1355" s="5"/>
    </row>
    <row r="1356" spans="20:29" ht="12.75">
      <c r="T1356" s="2"/>
      <c r="U1356" s="5"/>
      <c r="V1356" s="5"/>
      <c r="W1356" s="1" t="s">
        <v>1243</v>
      </c>
      <c r="AB1356" s="2" t="s">
        <v>441</v>
      </c>
      <c r="AC1356" s="5"/>
    </row>
    <row r="1357" spans="20:29" ht="12.75">
      <c r="T1357" s="2"/>
      <c r="U1357" s="5"/>
      <c r="V1357" s="5"/>
      <c r="W1357" s="1" t="s">
        <v>1244</v>
      </c>
      <c r="AB1357" s="2" t="s">
        <v>713</v>
      </c>
      <c r="AC1357" s="5"/>
    </row>
    <row r="1358" spans="20:29" ht="12.75">
      <c r="T1358" s="2"/>
      <c r="U1358" s="5"/>
      <c r="V1358" s="5"/>
      <c r="W1358" s="1" t="s">
        <v>1245</v>
      </c>
      <c r="AB1358" s="2" t="s">
        <v>761</v>
      </c>
      <c r="AC1358" s="5"/>
    </row>
    <row r="1359" spans="20:29" ht="12.75">
      <c r="T1359" s="2"/>
      <c r="U1359" s="5"/>
      <c r="V1359" s="5"/>
      <c r="W1359" s="1" t="s">
        <v>1246</v>
      </c>
      <c r="AB1359" s="2" t="s">
        <v>714</v>
      </c>
      <c r="AC1359" s="5"/>
    </row>
    <row r="1360" spans="20:29" ht="12.75">
      <c r="T1360" s="2"/>
      <c r="U1360" s="5"/>
      <c r="V1360" s="5"/>
      <c r="W1360" s="1" t="s">
        <v>1247</v>
      </c>
      <c r="AB1360" s="2" t="s">
        <v>766</v>
      </c>
      <c r="AC1360" s="5"/>
    </row>
    <row r="1361" spans="20:29" ht="12.75">
      <c r="T1361" s="2"/>
      <c r="U1361" s="9"/>
      <c r="V1361" s="9"/>
      <c r="W1361" s="1" t="s">
        <v>1248</v>
      </c>
      <c r="AB1361" s="2" t="s">
        <v>696</v>
      </c>
      <c r="AC1361" s="5"/>
    </row>
    <row r="1362" spans="20:29" ht="12.75">
      <c r="T1362" s="2"/>
      <c r="U1362" s="7"/>
      <c r="V1362" s="7"/>
      <c r="W1362" s="1" t="s">
        <v>1249</v>
      </c>
      <c r="AB1362" s="2" t="s">
        <v>764</v>
      </c>
      <c r="AC1362" s="5"/>
    </row>
    <row r="1363" spans="20:29" ht="12.75">
      <c r="T1363" s="2"/>
      <c r="U1363" s="5"/>
      <c r="V1363" s="5"/>
      <c r="W1363" s="1" t="s">
        <v>1250</v>
      </c>
      <c r="AB1363" s="2" t="s">
        <v>442</v>
      </c>
      <c r="AC1363" s="5"/>
    </row>
    <row r="1364" spans="20:29" ht="12.75">
      <c r="T1364" s="2"/>
      <c r="U1364" s="5"/>
      <c r="V1364" s="5"/>
      <c r="W1364" s="1" t="s">
        <v>1251</v>
      </c>
      <c r="AB1364" s="2" t="s">
        <v>887</v>
      </c>
      <c r="AC1364" s="5"/>
    </row>
    <row r="1365" spans="20:29" ht="12.75">
      <c r="T1365" s="2"/>
      <c r="U1365" s="9"/>
      <c r="V1365" s="9"/>
      <c r="W1365" s="1" t="s">
        <v>1252</v>
      </c>
      <c r="AB1365" s="2" t="s">
        <v>629</v>
      </c>
      <c r="AC1365" s="5"/>
    </row>
    <row r="1366" spans="20:29" ht="12.75">
      <c r="T1366" s="2"/>
      <c r="U1366" s="5"/>
      <c r="V1366" s="5"/>
      <c r="W1366" s="1" t="s">
        <v>1253</v>
      </c>
      <c r="AB1366" s="2" t="s">
        <v>630</v>
      </c>
      <c r="AC1366" s="5"/>
    </row>
    <row r="1367" spans="20:29" ht="12.75">
      <c r="T1367" s="2"/>
      <c r="U1367" s="5"/>
      <c r="V1367" s="5"/>
      <c r="W1367" s="1" t="s">
        <v>1254</v>
      </c>
      <c r="AB1367" s="2" t="s">
        <v>715</v>
      </c>
      <c r="AC1367" s="5"/>
    </row>
    <row r="1368" spans="20:29" ht="12.75">
      <c r="T1368" s="2"/>
      <c r="U1368" s="9"/>
      <c r="V1368" s="9"/>
      <c r="W1368" s="1" t="s">
        <v>1255</v>
      </c>
      <c r="AB1368" s="2" t="s">
        <v>443</v>
      </c>
      <c r="AC1368" s="5"/>
    </row>
    <row r="1369" spans="20:29" ht="12.75">
      <c r="T1369" s="2"/>
      <c r="U1369" s="5"/>
      <c r="V1369" s="5"/>
      <c r="W1369" s="1" t="s">
        <v>1256</v>
      </c>
      <c r="AB1369" s="2" t="s">
        <v>621</v>
      </c>
      <c r="AC1369" s="5"/>
    </row>
    <row r="1370" spans="20:29" ht="12.75">
      <c r="T1370" s="2"/>
      <c r="U1370" s="5"/>
      <c r="V1370" s="5"/>
      <c r="W1370" s="1" t="s">
        <v>1257</v>
      </c>
      <c r="AB1370" s="2" t="s">
        <v>546</v>
      </c>
      <c r="AC1370" s="5"/>
    </row>
    <row r="1371" spans="20:29" ht="12.75">
      <c r="T1371" s="2"/>
      <c r="U1371" s="5"/>
      <c r="V1371" s="5"/>
      <c r="W1371" s="1" t="s">
        <v>1258</v>
      </c>
      <c r="AB1371" s="2" t="s">
        <v>696</v>
      </c>
      <c r="AC1371" s="5"/>
    </row>
    <row r="1372" spans="20:29" ht="12.75">
      <c r="T1372" s="2"/>
      <c r="U1372" s="5"/>
      <c r="V1372" s="5"/>
      <c r="W1372" s="1" t="s">
        <v>1259</v>
      </c>
      <c r="AB1372" s="2" t="s">
        <v>548</v>
      </c>
      <c r="AC1372" s="5"/>
    </row>
    <row r="1373" spans="20:29" ht="12.75">
      <c r="T1373" s="2"/>
      <c r="U1373" s="5"/>
      <c r="V1373" s="5"/>
      <c r="W1373" s="1" t="s">
        <v>1260</v>
      </c>
      <c r="AB1373" s="2" t="s">
        <v>444</v>
      </c>
      <c r="AC1373" s="5"/>
    </row>
    <row r="1374" spans="20:29" ht="12.75">
      <c r="T1374" s="2"/>
      <c r="U1374" s="5"/>
      <c r="V1374" s="5"/>
      <c r="W1374" s="1" t="s">
        <v>1261</v>
      </c>
      <c r="AB1374" s="2" t="s">
        <v>38</v>
      </c>
      <c r="AC1374" s="5"/>
    </row>
    <row r="1375" spans="20:29" ht="12.75">
      <c r="T1375" s="2"/>
      <c r="U1375" s="5"/>
      <c r="V1375" s="5"/>
      <c r="W1375" s="1" t="s">
        <v>1262</v>
      </c>
      <c r="AB1375" s="2" t="s">
        <v>37</v>
      </c>
      <c r="AC1375" s="5"/>
    </row>
    <row r="1376" spans="20:29" ht="12.75">
      <c r="T1376" s="2"/>
      <c r="U1376" s="9"/>
      <c r="V1376" s="9"/>
      <c r="W1376" s="1" t="s">
        <v>1263</v>
      </c>
      <c r="AB1376" s="2" t="s">
        <v>36</v>
      </c>
      <c r="AC1376" s="5"/>
    </row>
    <row r="1377" spans="20:29" ht="12.75">
      <c r="T1377" s="2"/>
      <c r="U1377" s="7"/>
      <c r="V1377" s="7"/>
      <c r="W1377" s="1" t="s">
        <v>1264</v>
      </c>
      <c r="AB1377" s="2" t="s">
        <v>861</v>
      </c>
      <c r="AC1377" s="5"/>
    </row>
    <row r="1378" spans="20:29" ht="12.75">
      <c r="T1378" s="2"/>
      <c r="U1378" s="9"/>
      <c r="V1378" s="9"/>
      <c r="W1378" s="1" t="s">
        <v>1265</v>
      </c>
      <c r="AB1378" s="2" t="s">
        <v>317</v>
      </c>
      <c r="AC1378" s="5"/>
    </row>
    <row r="1379" spans="20:29" ht="12.75">
      <c r="T1379" s="2"/>
      <c r="U1379" s="5"/>
      <c r="V1379" s="5"/>
      <c r="W1379" s="1" t="s">
        <v>1266</v>
      </c>
      <c r="AB1379" s="2" t="s">
        <v>35</v>
      </c>
      <c r="AC1379" s="5"/>
    </row>
    <row r="1380" spans="20:29" ht="12.75">
      <c r="T1380" s="2"/>
      <c r="U1380" s="5"/>
      <c r="V1380" s="5"/>
      <c r="W1380" s="1" t="s">
        <v>1267</v>
      </c>
      <c r="AB1380" s="2" t="s">
        <v>369</v>
      </c>
      <c r="AC1380" s="5"/>
    </row>
    <row r="1381" spans="20:29" ht="12.75">
      <c r="T1381" s="2"/>
      <c r="U1381" s="5"/>
      <c r="V1381" s="5"/>
      <c r="W1381" s="1" t="s">
        <v>1268</v>
      </c>
      <c r="AB1381" s="2" t="s">
        <v>141</v>
      </c>
      <c r="AC1381" s="5"/>
    </row>
    <row r="1382" spans="20:29" ht="12.75">
      <c r="T1382" s="2"/>
      <c r="U1382" s="5"/>
      <c r="V1382" s="5"/>
      <c r="W1382" s="1" t="s">
        <v>1269</v>
      </c>
      <c r="AB1382" s="2" t="s">
        <v>404</v>
      </c>
      <c r="AC1382" s="5"/>
    </row>
    <row r="1383" spans="20:29" ht="12.75">
      <c r="T1383" s="2"/>
      <c r="U1383" s="5"/>
      <c r="V1383" s="5"/>
      <c r="W1383" s="1" t="s">
        <v>1270</v>
      </c>
      <c r="AB1383" s="2" t="s">
        <v>716</v>
      </c>
      <c r="AC1383" s="5"/>
    </row>
    <row r="1384" spans="20:29" ht="12.75">
      <c r="T1384" s="2"/>
      <c r="U1384" s="5"/>
      <c r="V1384" s="5"/>
      <c r="W1384" s="1" t="s">
        <v>1271</v>
      </c>
      <c r="AB1384" s="2" t="s">
        <v>431</v>
      </c>
      <c r="AC1384" s="5"/>
    </row>
    <row r="1385" spans="20:29" ht="12.75">
      <c r="T1385" s="2"/>
      <c r="U1385" s="9"/>
      <c r="V1385" s="9"/>
      <c r="W1385" s="1" t="s">
        <v>1272</v>
      </c>
      <c r="AB1385" s="2" t="s">
        <v>431</v>
      </c>
      <c r="AC1385" s="5"/>
    </row>
    <row r="1386" spans="20:29" ht="12.75">
      <c r="T1386" s="2"/>
      <c r="U1386" s="5"/>
      <c r="V1386" s="5"/>
      <c r="W1386" s="1" t="s">
        <v>1273</v>
      </c>
      <c r="AB1386" s="2" t="s">
        <v>31</v>
      </c>
      <c r="AC1386" s="5"/>
    </row>
    <row r="1387" spans="20:29" ht="12.75">
      <c r="T1387" s="2"/>
      <c r="U1387" s="9"/>
      <c r="V1387" s="9"/>
      <c r="W1387" s="1" t="s">
        <v>1274</v>
      </c>
      <c r="AB1387" s="2" t="s">
        <v>33</v>
      </c>
      <c r="AC1387" s="5"/>
    </row>
    <row r="1388" spans="20:29" ht="12.75">
      <c r="T1388" s="2"/>
      <c r="U1388" s="5"/>
      <c r="V1388" s="5"/>
      <c r="W1388" s="1" t="s">
        <v>1275</v>
      </c>
      <c r="AB1388" s="2" t="s">
        <v>32</v>
      </c>
      <c r="AC1388" s="5"/>
    </row>
    <row r="1389" spans="20:29" ht="12.75">
      <c r="T1389" s="2"/>
      <c r="U1389" s="5"/>
      <c r="V1389" s="5"/>
      <c r="W1389" s="1" t="s">
        <v>1276</v>
      </c>
      <c r="AB1389" s="2" t="s">
        <v>318</v>
      </c>
      <c r="AC1389" s="5"/>
    </row>
    <row r="1390" spans="20:29" ht="12.75">
      <c r="T1390" s="2"/>
      <c r="U1390" s="9"/>
      <c r="V1390" s="9"/>
      <c r="W1390" s="1" t="s">
        <v>1277</v>
      </c>
      <c r="AB1390" s="2" t="s">
        <v>717</v>
      </c>
      <c r="AC1390" s="5"/>
    </row>
    <row r="1391" spans="20:29" ht="12.75">
      <c r="T1391" s="2"/>
      <c r="U1391" s="5"/>
      <c r="V1391" s="5"/>
      <c r="W1391" s="1" t="s">
        <v>1278</v>
      </c>
      <c r="AB1391" s="2" t="s">
        <v>453</v>
      </c>
      <c r="AC1391" s="5"/>
    </row>
    <row r="1392" spans="20:29" ht="12.75">
      <c r="T1392" s="2"/>
      <c r="U1392" s="9"/>
      <c r="V1392" s="9"/>
      <c r="W1392" s="1" t="s">
        <v>1279</v>
      </c>
      <c r="AB1392" s="2" t="s">
        <v>546</v>
      </c>
      <c r="AC1392" s="5"/>
    </row>
    <row r="1393" spans="20:29" ht="12.75">
      <c r="T1393" s="2"/>
      <c r="U1393" s="7"/>
      <c r="V1393" s="7"/>
      <c r="W1393" s="1" t="s">
        <v>1280</v>
      </c>
      <c r="AB1393" s="2" t="s">
        <v>34</v>
      </c>
      <c r="AC1393" s="5"/>
    </row>
    <row r="1394" spans="20:29" ht="12.75">
      <c r="T1394" s="2"/>
      <c r="U1394" s="5"/>
      <c r="V1394" s="5"/>
      <c r="W1394" s="1" t="s">
        <v>1281</v>
      </c>
      <c r="AB1394" s="2" t="s">
        <v>30</v>
      </c>
      <c r="AC1394" s="5"/>
    </row>
    <row r="1395" spans="20:29" ht="12.75">
      <c r="T1395" s="2"/>
      <c r="U1395" s="5"/>
      <c r="V1395" s="5"/>
      <c r="W1395" s="1" t="s">
        <v>1282</v>
      </c>
      <c r="AB1395" s="2" t="s">
        <v>642</v>
      </c>
      <c r="AC1395" s="5"/>
    </row>
    <row r="1396" spans="20:29" ht="12.75">
      <c r="T1396" s="2"/>
      <c r="U1396" s="5"/>
      <c r="V1396" s="5"/>
      <c r="W1396" s="1" t="s">
        <v>1283</v>
      </c>
      <c r="AB1396" s="2" t="s">
        <v>543</v>
      </c>
      <c r="AC1396" s="5"/>
    </row>
    <row r="1397" spans="20:29" ht="12.75">
      <c r="T1397" s="2"/>
      <c r="U1397" s="7"/>
      <c r="V1397" s="7"/>
      <c r="W1397" s="1" t="s">
        <v>1284</v>
      </c>
      <c r="AB1397" s="2" t="s">
        <v>405</v>
      </c>
      <c r="AC1397" s="5"/>
    </row>
    <row r="1398" spans="20:29" ht="12.75">
      <c r="T1398" s="2"/>
      <c r="U1398" s="5"/>
      <c r="V1398" s="5"/>
      <c r="W1398" s="1" t="s">
        <v>1285</v>
      </c>
      <c r="AB1398" s="2" t="s">
        <v>319</v>
      </c>
      <c r="AC1398" s="5"/>
    </row>
    <row r="1399" spans="20:29" ht="12.75">
      <c r="T1399" s="2"/>
      <c r="U1399" s="5"/>
      <c r="V1399" s="5"/>
      <c r="W1399" s="1" t="s">
        <v>1286</v>
      </c>
      <c r="AB1399" s="2" t="s">
        <v>27</v>
      </c>
      <c r="AC1399" s="5"/>
    </row>
    <row r="1400" spans="20:29" ht="12.75">
      <c r="T1400" s="2"/>
      <c r="U1400" s="5"/>
      <c r="V1400" s="5"/>
      <c r="W1400" s="1" t="s">
        <v>1287</v>
      </c>
      <c r="AB1400" s="2" t="s">
        <v>406</v>
      </c>
      <c r="AC1400" s="5"/>
    </row>
    <row r="1401" spans="20:29" ht="12.75">
      <c r="T1401" s="2"/>
      <c r="U1401" s="5"/>
      <c r="V1401" s="5"/>
      <c r="W1401" s="1" t="s">
        <v>1288</v>
      </c>
      <c r="AB1401" s="2" t="s">
        <v>28</v>
      </c>
      <c r="AC1401" s="5"/>
    </row>
    <row r="1402" spans="20:29" ht="12.75">
      <c r="T1402" s="2"/>
      <c r="U1402" s="5"/>
      <c r="V1402" s="5"/>
      <c r="W1402" s="1" t="s">
        <v>1289</v>
      </c>
      <c r="AB1402" s="2" t="s">
        <v>29</v>
      </c>
      <c r="AC1402" s="5"/>
    </row>
    <row r="1403" spans="20:29" ht="12.75">
      <c r="T1403" s="2"/>
      <c r="U1403" s="5"/>
      <c r="V1403" s="5"/>
      <c r="W1403" s="1" t="s">
        <v>1290</v>
      </c>
      <c r="AB1403" s="2" t="s">
        <v>892</v>
      </c>
      <c r="AC1403" s="5"/>
    </row>
    <row r="1404" spans="20:29" ht="12.75">
      <c r="T1404" s="2"/>
      <c r="U1404" s="5"/>
      <c r="V1404" s="5"/>
      <c r="W1404" s="1" t="s">
        <v>1291</v>
      </c>
      <c r="AB1404" s="2" t="s">
        <v>684</v>
      </c>
      <c r="AC1404" s="5"/>
    </row>
    <row r="1405" spans="20:29" ht="12.75">
      <c r="T1405" s="2"/>
      <c r="U1405" s="5"/>
      <c r="V1405" s="5"/>
      <c r="W1405" s="1" t="s">
        <v>1292</v>
      </c>
      <c r="AB1405" s="2" t="s">
        <v>26</v>
      </c>
      <c r="AC1405" s="5"/>
    </row>
    <row r="1406" spans="20:29" ht="12.75">
      <c r="T1406" s="2"/>
      <c r="U1406" s="5"/>
      <c r="V1406" s="5"/>
      <c r="W1406" s="1" t="s">
        <v>1293</v>
      </c>
      <c r="AB1406" s="2" t="s">
        <v>320</v>
      </c>
      <c r="AC1406" s="5"/>
    </row>
    <row r="1407" spans="20:29" ht="12.75">
      <c r="T1407" s="2"/>
      <c r="U1407" s="5"/>
      <c r="V1407" s="5"/>
      <c r="W1407" s="1" t="s">
        <v>1294</v>
      </c>
      <c r="AB1407" s="2" t="s">
        <v>408</v>
      </c>
      <c r="AC1407" s="5"/>
    </row>
    <row r="1408" spans="20:29" ht="12.75">
      <c r="T1408" s="2"/>
      <c r="U1408" s="5"/>
      <c r="V1408" s="5"/>
      <c r="W1408" s="1" t="s">
        <v>1295</v>
      </c>
      <c r="AB1408" s="2" t="s">
        <v>409</v>
      </c>
      <c r="AC1408" s="5"/>
    </row>
    <row r="1409" spans="20:29" ht="12.75">
      <c r="T1409" s="2"/>
      <c r="U1409" s="9"/>
      <c r="V1409" s="9"/>
      <c r="W1409" s="1" t="s">
        <v>1296</v>
      </c>
      <c r="AB1409" s="2" t="s">
        <v>473</v>
      </c>
      <c r="AC1409" s="5"/>
    </row>
    <row r="1410" spans="20:29" ht="12.75">
      <c r="T1410" s="2"/>
      <c r="U1410" s="5"/>
      <c r="V1410" s="5"/>
      <c r="W1410" s="1" t="s">
        <v>1297</v>
      </c>
      <c r="AB1410" s="2" t="s">
        <v>410</v>
      </c>
      <c r="AC1410" s="5"/>
    </row>
    <row r="1411" spans="20:29" ht="12.75">
      <c r="T1411" s="2"/>
      <c r="U1411" s="5"/>
      <c r="V1411" s="5"/>
      <c r="W1411" s="1" t="s">
        <v>1298</v>
      </c>
      <c r="AB1411" s="2" t="s">
        <v>668</v>
      </c>
      <c r="AC1411" s="5"/>
    </row>
    <row r="1412" spans="20:29" ht="12.75">
      <c r="T1412" s="2"/>
      <c r="U1412" s="5"/>
      <c r="V1412" s="5"/>
      <c r="W1412" s="1" t="s">
        <v>1299</v>
      </c>
      <c r="AB1412" s="2" t="s">
        <v>25</v>
      </c>
      <c r="AC1412" s="5"/>
    </row>
    <row r="1413" spans="20:29" ht="12.75">
      <c r="T1413" s="2"/>
      <c r="U1413" s="5"/>
      <c r="V1413" s="5"/>
      <c r="W1413" s="1" t="s">
        <v>1300</v>
      </c>
      <c r="AB1413" s="2" t="s">
        <v>541</v>
      </c>
      <c r="AC1413" s="5"/>
    </row>
    <row r="1414" spans="20:29" ht="12.75">
      <c r="T1414" s="2"/>
      <c r="U1414" s="11"/>
      <c r="V1414" s="11"/>
      <c r="W1414" s="1" t="s">
        <v>1301</v>
      </c>
      <c r="AB1414" s="2" t="s">
        <v>411</v>
      </c>
      <c r="AC1414" s="5"/>
    </row>
    <row r="1415" spans="20:29" ht="12.75">
      <c r="T1415" s="2"/>
      <c r="U1415" s="7"/>
      <c r="V1415" s="7"/>
      <c r="W1415" s="1" t="s">
        <v>1302</v>
      </c>
      <c r="AB1415" s="2" t="s">
        <v>701</v>
      </c>
      <c r="AC1415" s="5"/>
    </row>
    <row r="1416" spans="20:29" ht="12.75">
      <c r="T1416" s="2"/>
      <c r="U1416" s="5"/>
      <c r="V1416" s="5"/>
      <c r="W1416" s="1" t="s">
        <v>1303</v>
      </c>
      <c r="AB1416" s="2" t="s">
        <v>700</v>
      </c>
      <c r="AC1416" s="5"/>
    </row>
    <row r="1417" spans="20:29" ht="12.75">
      <c r="T1417" s="2"/>
      <c r="U1417" s="5"/>
      <c r="V1417" s="5"/>
      <c r="W1417" s="1" t="s">
        <v>1304</v>
      </c>
      <c r="AB1417" s="2" t="s">
        <v>656</v>
      </c>
      <c r="AC1417" s="5"/>
    </row>
    <row r="1418" spans="20:29" ht="12.75">
      <c r="T1418" s="2"/>
      <c r="U1418" s="9"/>
      <c r="V1418" s="9"/>
      <c r="W1418" s="1" t="s">
        <v>1305</v>
      </c>
      <c r="AB1418" s="2" t="s">
        <v>701</v>
      </c>
      <c r="AC1418" s="5"/>
    </row>
    <row r="1419" spans="20:29" ht="12.75">
      <c r="T1419" s="2"/>
      <c r="U1419" s="5"/>
      <c r="V1419" s="5"/>
      <c r="W1419" s="1" t="s">
        <v>1306</v>
      </c>
      <c r="AB1419" s="2" t="s">
        <v>545</v>
      </c>
      <c r="AC1419" s="5"/>
    </row>
    <row r="1420" spans="20:29" ht="12.75">
      <c r="T1420" s="2"/>
      <c r="U1420" s="5"/>
      <c r="V1420" s="5"/>
      <c r="W1420" s="1" t="s">
        <v>1307</v>
      </c>
      <c r="AB1420" s="2" t="s">
        <v>412</v>
      </c>
      <c r="AC1420" s="5"/>
    </row>
    <row r="1421" spans="20:29" ht="12.75">
      <c r="T1421" s="2"/>
      <c r="U1421" s="7"/>
      <c r="V1421" s="7"/>
      <c r="W1421" s="1" t="s">
        <v>1308</v>
      </c>
      <c r="AB1421" s="2" t="s">
        <v>24</v>
      </c>
      <c r="AC1421" s="5"/>
    </row>
    <row r="1422" spans="20:29" ht="12.75">
      <c r="T1422" s="2"/>
      <c r="U1422" s="5"/>
      <c r="V1422" s="5"/>
      <c r="W1422" s="1" t="s">
        <v>1309</v>
      </c>
      <c r="AB1422" s="2" t="s">
        <v>699</v>
      </c>
      <c r="AC1422" s="5"/>
    </row>
    <row r="1423" spans="20:29" ht="12.75">
      <c r="T1423" s="2"/>
      <c r="U1423" s="9"/>
      <c r="V1423" s="9"/>
      <c r="W1423" s="1" t="s">
        <v>1310</v>
      </c>
      <c r="AB1423" s="2" t="s">
        <v>697</v>
      </c>
      <c r="AC1423" s="5"/>
    </row>
    <row r="1424" spans="20:29" ht="12.75">
      <c r="T1424" s="2"/>
      <c r="U1424" s="5"/>
      <c r="V1424" s="5"/>
      <c r="W1424" s="1" t="s">
        <v>1311</v>
      </c>
      <c r="AB1424" s="2" t="s">
        <v>450</v>
      </c>
      <c r="AC1424" s="5"/>
    </row>
    <row r="1425" spans="20:29" ht="12.75">
      <c r="T1425" s="2"/>
      <c r="U1425" s="5"/>
      <c r="V1425" s="5"/>
      <c r="W1425" s="1" t="s">
        <v>1312</v>
      </c>
      <c r="AB1425" s="2" t="s">
        <v>119</v>
      </c>
      <c r="AC1425" s="5"/>
    </row>
    <row r="1426" spans="20:29" ht="12.75">
      <c r="T1426" s="2"/>
      <c r="U1426" s="5"/>
      <c r="V1426" s="5"/>
      <c r="W1426" s="1" t="s">
        <v>1313</v>
      </c>
      <c r="AB1426" s="2" t="s">
        <v>321</v>
      </c>
      <c r="AC1426" s="5"/>
    </row>
    <row r="1427" spans="20:29" ht="12.75">
      <c r="T1427" s="2"/>
      <c r="U1427" s="5"/>
      <c r="V1427" s="5"/>
      <c r="W1427" s="1" t="s">
        <v>1314</v>
      </c>
      <c r="AB1427" s="2" t="s">
        <v>322</v>
      </c>
      <c r="AC1427" s="5"/>
    </row>
    <row r="1428" spans="20:29" ht="12.75">
      <c r="T1428" s="2"/>
      <c r="U1428" s="9"/>
      <c r="V1428" s="9"/>
      <c r="W1428" s="1" t="s">
        <v>1315</v>
      </c>
      <c r="AB1428" s="2" t="s">
        <v>434</v>
      </c>
      <c r="AC1428" s="5"/>
    </row>
    <row r="1429" spans="20:29" ht="12.75">
      <c r="T1429" s="2"/>
      <c r="U1429" s="9"/>
      <c r="V1429" s="9"/>
      <c r="W1429" s="1" t="s">
        <v>1316</v>
      </c>
      <c r="AB1429" s="2" t="s">
        <v>435</v>
      </c>
      <c r="AC1429" s="5"/>
    </row>
    <row r="1430" spans="20:29" ht="12.75">
      <c r="T1430" s="2"/>
      <c r="U1430" s="5"/>
      <c r="V1430" s="5"/>
      <c r="W1430" s="1" t="s">
        <v>1317</v>
      </c>
      <c r="AB1430" s="2" t="s">
        <v>696</v>
      </c>
      <c r="AC1430" s="5"/>
    </row>
    <row r="1431" spans="20:29" ht="12.75">
      <c r="T1431" s="2"/>
      <c r="U1431" s="5"/>
      <c r="V1431" s="5"/>
      <c r="W1431" s="1" t="s">
        <v>1318</v>
      </c>
      <c r="AB1431" s="2" t="s">
        <v>436</v>
      </c>
      <c r="AC1431" s="5"/>
    </row>
    <row r="1432" spans="20:29" ht="12.75">
      <c r="T1432" s="2"/>
      <c r="U1432" s="5"/>
      <c r="V1432" s="5"/>
      <c r="W1432" s="1" t="s">
        <v>1319</v>
      </c>
      <c r="AB1432" s="2" t="s">
        <v>695</v>
      </c>
      <c r="AC1432" s="5"/>
    </row>
    <row r="1433" spans="20:29" ht="12.75">
      <c r="T1433" s="2"/>
      <c r="U1433" s="5"/>
      <c r="V1433" s="5"/>
      <c r="W1433" s="1" t="s">
        <v>1320</v>
      </c>
      <c r="AB1433" s="2" t="s">
        <v>94</v>
      </c>
      <c r="AC1433" s="5"/>
    </row>
    <row r="1434" spans="20:29" ht="12.75">
      <c r="T1434" s="2"/>
      <c r="U1434" s="5"/>
      <c r="V1434" s="5"/>
      <c r="W1434" s="1" t="s">
        <v>1321</v>
      </c>
      <c r="AB1434" s="2" t="s">
        <v>592</v>
      </c>
      <c r="AC1434" s="5"/>
    </row>
    <row r="1435" spans="20:29" ht="12.75">
      <c r="T1435" s="2"/>
      <c r="U1435" s="5"/>
      <c r="V1435" s="5"/>
      <c r="W1435" s="1" t="s">
        <v>1322</v>
      </c>
      <c r="AB1435" s="2" t="s">
        <v>545</v>
      </c>
      <c r="AC1435" s="5"/>
    </row>
    <row r="1436" spans="20:29" ht="12.75">
      <c r="T1436" s="2"/>
      <c r="U1436" s="5"/>
      <c r="V1436" s="5"/>
      <c r="W1436" s="1" t="s">
        <v>1323</v>
      </c>
      <c r="AB1436" s="2" t="s">
        <v>597</v>
      </c>
      <c r="AC1436" s="5"/>
    </row>
    <row r="1437" spans="20:29" ht="12.75">
      <c r="T1437" s="2"/>
      <c r="U1437" s="5"/>
      <c r="V1437" s="5"/>
      <c r="W1437" s="1" t="s">
        <v>1324</v>
      </c>
      <c r="AB1437" s="2" t="s">
        <v>694</v>
      </c>
      <c r="AC1437" s="5"/>
    </row>
    <row r="1438" spans="20:29" ht="12.75">
      <c r="T1438" s="2"/>
      <c r="U1438" s="5"/>
      <c r="V1438" s="5"/>
      <c r="W1438" s="1" t="s">
        <v>1325</v>
      </c>
      <c r="AB1438" s="2" t="s">
        <v>459</v>
      </c>
      <c r="AC1438" s="5"/>
    </row>
    <row r="1439" spans="20:29" ht="12.75">
      <c r="T1439" s="2"/>
      <c r="U1439" s="9"/>
      <c r="V1439" s="9"/>
      <c r="W1439" s="1" t="s">
        <v>1326</v>
      </c>
      <c r="AB1439" s="2" t="s">
        <v>881</v>
      </c>
      <c r="AC1439" s="5"/>
    </row>
    <row r="1440" spans="20:29" ht="12.75">
      <c r="T1440" s="2"/>
      <c r="U1440" s="5"/>
      <c r="V1440" s="5"/>
      <c r="W1440" s="1" t="s">
        <v>1327</v>
      </c>
      <c r="AB1440" s="2" t="s">
        <v>718</v>
      </c>
      <c r="AC1440" s="5"/>
    </row>
    <row r="1441" spans="20:29" ht="12.75">
      <c r="T1441" s="2"/>
      <c r="U1441" s="5"/>
      <c r="V1441" s="5"/>
      <c r="W1441" s="1" t="s">
        <v>1328</v>
      </c>
      <c r="AB1441" s="2" t="s">
        <v>702</v>
      </c>
      <c r="AC1441" s="5"/>
    </row>
    <row r="1442" spans="20:29" ht="12.75">
      <c r="T1442" s="2"/>
      <c r="U1442" s="5"/>
      <c r="V1442" s="5"/>
      <c r="W1442" s="1" t="s">
        <v>1329</v>
      </c>
      <c r="AB1442" s="2" t="s">
        <v>675</v>
      </c>
      <c r="AC1442" s="5"/>
    </row>
    <row r="1443" spans="20:29" ht="12.75">
      <c r="T1443" s="2"/>
      <c r="U1443" s="5"/>
      <c r="V1443" s="5"/>
      <c r="W1443" s="1" t="s">
        <v>1330</v>
      </c>
      <c r="AB1443" s="2" t="s">
        <v>693</v>
      </c>
      <c r="AC1443" s="5"/>
    </row>
    <row r="1444" spans="20:29" ht="12.75">
      <c r="T1444" s="2"/>
      <c r="U1444" s="5"/>
      <c r="V1444" s="5"/>
      <c r="W1444" s="1" t="s">
        <v>1331</v>
      </c>
      <c r="AB1444" s="2" t="s">
        <v>460</v>
      </c>
      <c r="AC1444" s="5"/>
    </row>
    <row r="1445" spans="20:29" ht="12.75">
      <c r="T1445" s="2"/>
      <c r="U1445" s="5"/>
      <c r="V1445" s="5"/>
      <c r="W1445" s="1" t="s">
        <v>1332</v>
      </c>
      <c r="AB1445" s="2" t="s">
        <v>461</v>
      </c>
      <c r="AC1445" s="5"/>
    </row>
    <row r="1446" spans="20:29" ht="12.75">
      <c r="T1446" s="2"/>
      <c r="U1446" s="9"/>
      <c r="V1446" s="9"/>
      <c r="W1446" s="1" t="s">
        <v>1333</v>
      </c>
      <c r="AB1446" s="2" t="s">
        <v>692</v>
      </c>
      <c r="AC1446" s="5"/>
    </row>
    <row r="1447" spans="20:29" ht="12.75">
      <c r="T1447" s="2"/>
      <c r="U1447" s="5"/>
      <c r="V1447" s="5"/>
      <c r="W1447" s="1" t="s">
        <v>1334</v>
      </c>
      <c r="AB1447" s="2" t="s">
        <v>687</v>
      </c>
      <c r="AC1447" s="5"/>
    </row>
    <row r="1448" spans="20:29" ht="12.75">
      <c r="T1448" s="2"/>
      <c r="U1448" s="7"/>
      <c r="V1448" s="7"/>
      <c r="W1448" s="1" t="s">
        <v>1335</v>
      </c>
      <c r="AB1448" s="2" t="s">
        <v>686</v>
      </c>
      <c r="AC1448" s="5"/>
    </row>
    <row r="1449" spans="20:29" ht="12.75">
      <c r="T1449" s="2"/>
      <c r="U1449" s="5"/>
      <c r="V1449" s="5"/>
      <c r="W1449" s="1" t="s">
        <v>1336</v>
      </c>
      <c r="AB1449" s="2" t="s">
        <v>688</v>
      </c>
      <c r="AC1449" s="5"/>
    </row>
    <row r="1450" spans="20:29" ht="12.75">
      <c r="T1450" s="2"/>
      <c r="U1450" s="5"/>
      <c r="V1450" s="5"/>
      <c r="W1450" s="1" t="s">
        <v>1337</v>
      </c>
      <c r="AB1450" s="2" t="s">
        <v>323</v>
      </c>
      <c r="AC1450" s="5"/>
    </row>
    <row r="1451" spans="20:29" ht="12.75">
      <c r="T1451" s="2"/>
      <c r="U1451" s="5"/>
      <c r="V1451" s="5"/>
      <c r="W1451" s="1" t="s">
        <v>1338</v>
      </c>
      <c r="AB1451" s="2" t="s">
        <v>324</v>
      </c>
      <c r="AC1451" s="5"/>
    </row>
    <row r="1452" spans="20:29" ht="12.75">
      <c r="T1452" s="2"/>
      <c r="U1452" s="5"/>
      <c r="V1452" s="5"/>
      <c r="W1452" s="1" t="s">
        <v>1339</v>
      </c>
      <c r="AB1452" s="2" t="s">
        <v>685</v>
      </c>
      <c r="AC1452" s="5"/>
    </row>
    <row r="1453" spans="20:29" ht="12.75">
      <c r="T1453" s="2"/>
      <c r="U1453" s="5"/>
      <c r="V1453" s="5"/>
      <c r="W1453" s="1" t="s">
        <v>1340</v>
      </c>
      <c r="AB1453" s="2" t="s">
        <v>687</v>
      </c>
      <c r="AC1453" s="5"/>
    </row>
    <row r="1454" spans="20:29" ht="12.75">
      <c r="T1454" s="2"/>
      <c r="U1454" s="5"/>
      <c r="V1454" s="5"/>
      <c r="W1454" s="1" t="s">
        <v>1341</v>
      </c>
      <c r="AB1454" s="2" t="s">
        <v>689</v>
      </c>
      <c r="AC1454" s="5"/>
    </row>
    <row r="1455" spans="20:29" ht="12.75">
      <c r="T1455" s="2"/>
      <c r="U1455" s="5"/>
      <c r="V1455" s="5"/>
      <c r="W1455" s="1" t="s">
        <v>1342</v>
      </c>
      <c r="AB1455" s="2" t="s">
        <v>690</v>
      </c>
      <c r="AC1455" s="5"/>
    </row>
    <row r="1456" spans="20:29" ht="12.75">
      <c r="T1456" s="2"/>
      <c r="U1456" s="5"/>
      <c r="V1456" s="5"/>
      <c r="W1456" s="1" t="s">
        <v>1343</v>
      </c>
      <c r="AB1456" s="2" t="s">
        <v>691</v>
      </c>
      <c r="AC1456" s="5"/>
    </row>
    <row r="1457" spans="20:29" ht="12.75">
      <c r="T1457" s="2"/>
      <c r="U1457" s="5"/>
      <c r="V1457" s="5"/>
      <c r="W1457" s="1" t="s">
        <v>1344</v>
      </c>
      <c r="AB1457" s="2" t="s">
        <v>462</v>
      </c>
      <c r="AC1457" s="5"/>
    </row>
    <row r="1458" spans="20:29" ht="12.75">
      <c r="T1458" s="2"/>
      <c r="U1458" s="7"/>
      <c r="V1458" s="7"/>
      <c r="W1458" s="1" t="s">
        <v>1345</v>
      </c>
      <c r="AB1458" s="2" t="s">
        <v>463</v>
      </c>
      <c r="AC1458" s="5"/>
    </row>
    <row r="1459" spans="20:29" ht="12.75">
      <c r="T1459" s="2"/>
      <c r="U1459" s="9"/>
      <c r="V1459" s="9"/>
      <c r="W1459" s="1" t="s">
        <v>1346</v>
      </c>
      <c r="AB1459" s="2" t="s">
        <v>464</v>
      </c>
      <c r="AC1459" s="5"/>
    </row>
    <row r="1460" spans="20:29" ht="12.75">
      <c r="T1460" s="2"/>
      <c r="U1460" s="5"/>
      <c r="V1460" s="5"/>
      <c r="W1460" s="1" t="s">
        <v>1347</v>
      </c>
      <c r="AB1460" s="2" t="s">
        <v>325</v>
      </c>
      <c r="AC1460" s="5"/>
    </row>
    <row r="1461" spans="20:29" ht="12.75">
      <c r="T1461" s="2"/>
      <c r="U1461" s="5"/>
      <c r="V1461" s="5"/>
      <c r="W1461" s="1" t="s">
        <v>1348</v>
      </c>
      <c r="AB1461" s="2" t="s">
        <v>539</v>
      </c>
      <c r="AC1461" s="5"/>
    </row>
    <row r="1462" spans="20:29" ht="12.75">
      <c r="T1462" s="2"/>
      <c r="U1462" s="7"/>
      <c r="V1462" s="7"/>
      <c r="W1462" s="1" t="s">
        <v>1349</v>
      </c>
      <c r="AB1462" s="2" t="s">
        <v>683</v>
      </c>
      <c r="AC1462" s="5"/>
    </row>
    <row r="1463" spans="20:29" ht="12.75">
      <c r="T1463" s="2"/>
      <c r="U1463" s="9"/>
      <c r="V1463" s="9"/>
      <c r="W1463" s="1" t="s">
        <v>1350</v>
      </c>
      <c r="AB1463" s="2" t="s">
        <v>681</v>
      </c>
      <c r="AC1463" s="5"/>
    </row>
    <row r="1464" spans="20:29" ht="12.75">
      <c r="T1464" s="2"/>
      <c r="U1464" s="5"/>
      <c r="V1464" s="5"/>
      <c r="W1464" s="1" t="s">
        <v>1351</v>
      </c>
      <c r="AB1464" s="2" t="s">
        <v>682</v>
      </c>
      <c r="AC1464" s="5"/>
    </row>
    <row r="1465" spans="20:29" ht="12.75">
      <c r="T1465" s="2"/>
      <c r="U1465" s="5"/>
      <c r="V1465" s="5"/>
      <c r="W1465" s="1" t="s">
        <v>1352</v>
      </c>
      <c r="AB1465" s="2" t="s">
        <v>684</v>
      </c>
      <c r="AC1465" s="5"/>
    </row>
    <row r="1466" spans="20:29" ht="12.75">
      <c r="T1466" s="2"/>
      <c r="U1466" s="7"/>
      <c r="V1466" s="7"/>
      <c r="W1466" s="1" t="s">
        <v>1353</v>
      </c>
      <c r="AB1466" s="2" t="s">
        <v>648</v>
      </c>
      <c r="AC1466" s="5"/>
    </row>
    <row r="1467" spans="20:29" ht="12.75">
      <c r="T1467" s="2"/>
      <c r="U1467" s="9"/>
      <c r="V1467" s="9"/>
      <c r="W1467" s="1" t="s">
        <v>1354</v>
      </c>
      <c r="AB1467" s="2" t="s">
        <v>465</v>
      </c>
      <c r="AC1467" s="5"/>
    </row>
    <row r="1468" spans="20:29" ht="12.75">
      <c r="T1468" s="2"/>
      <c r="U1468" s="5"/>
      <c r="V1468" s="5"/>
      <c r="W1468" s="1" t="s">
        <v>1355</v>
      </c>
      <c r="AB1468" s="2" t="s">
        <v>687</v>
      </c>
      <c r="AC1468" s="5"/>
    </row>
    <row r="1469" spans="20:29" ht="12.75">
      <c r="T1469" s="2"/>
      <c r="U1469" s="5"/>
      <c r="V1469" s="5"/>
      <c r="W1469" s="1" t="s">
        <v>1356</v>
      </c>
      <c r="AB1469" s="2" t="s">
        <v>679</v>
      </c>
      <c r="AC1469" s="5"/>
    </row>
    <row r="1470" spans="20:29" ht="12.75">
      <c r="T1470" s="2"/>
      <c r="U1470" s="9"/>
      <c r="V1470" s="9"/>
      <c r="W1470" s="1" t="s">
        <v>1357</v>
      </c>
      <c r="AB1470" s="2" t="s">
        <v>678</v>
      </c>
      <c r="AC1470" s="5"/>
    </row>
    <row r="1471" spans="20:29" ht="12.75">
      <c r="T1471" s="2"/>
      <c r="U1471" s="7"/>
      <c r="V1471" s="7"/>
      <c r="W1471" s="1" t="s">
        <v>1358</v>
      </c>
      <c r="AB1471" s="2" t="s">
        <v>911</v>
      </c>
      <c r="AC1471" s="5"/>
    </row>
    <row r="1472" spans="20:29" ht="12.75">
      <c r="T1472" s="2"/>
      <c r="U1472" s="7"/>
      <c r="V1472" s="7"/>
      <c r="W1472" s="1" t="s">
        <v>1359</v>
      </c>
      <c r="AB1472" s="2" t="s">
        <v>466</v>
      </c>
      <c r="AC1472" s="5"/>
    </row>
    <row r="1473" spans="20:29" ht="12.75">
      <c r="T1473" s="2"/>
      <c r="U1473" s="7"/>
      <c r="V1473" s="7"/>
      <c r="W1473" s="1" t="s">
        <v>1360</v>
      </c>
      <c r="AB1473" s="2" t="s">
        <v>677</v>
      </c>
      <c r="AC1473" s="5"/>
    </row>
    <row r="1474" spans="20:29" ht="12.75">
      <c r="T1474" s="2"/>
      <c r="U1474" s="5"/>
      <c r="V1474" s="5"/>
      <c r="W1474" s="1" t="s">
        <v>1361</v>
      </c>
      <c r="AB1474" s="2" t="s">
        <v>467</v>
      </c>
      <c r="AC1474" s="5"/>
    </row>
    <row r="1475" spans="20:29" ht="12.75">
      <c r="T1475" s="2"/>
      <c r="U1475" s="5"/>
      <c r="V1475" s="5"/>
      <c r="W1475" s="1" t="s">
        <v>1362</v>
      </c>
      <c r="AB1475" s="2" t="s">
        <v>468</v>
      </c>
      <c r="AC1475" s="5"/>
    </row>
    <row r="1476" spans="20:29" ht="12.75">
      <c r="T1476" s="2"/>
      <c r="U1476" s="5"/>
      <c r="V1476" s="5"/>
      <c r="W1476" s="1" t="s">
        <v>1363</v>
      </c>
      <c r="AB1476" s="2" t="s">
        <v>469</v>
      </c>
      <c r="AC1476" s="5"/>
    </row>
    <row r="1477" spans="20:29" ht="12.75">
      <c r="T1477" s="2"/>
      <c r="U1477" s="5"/>
      <c r="V1477" s="5"/>
      <c r="W1477" s="1" t="s">
        <v>1364</v>
      </c>
      <c r="AB1477" s="2" t="s">
        <v>649</v>
      </c>
      <c r="AC1477" s="5"/>
    </row>
    <row r="1478" spans="20:29" ht="12.75">
      <c r="T1478" s="2"/>
      <c r="U1478" s="5"/>
      <c r="V1478" s="5"/>
      <c r="W1478" s="1" t="s">
        <v>1365</v>
      </c>
      <c r="AB1478" s="2" t="s">
        <v>676</v>
      </c>
      <c r="AC1478" s="5"/>
    </row>
    <row r="1479" spans="20:29" ht="12.75">
      <c r="T1479" s="2"/>
      <c r="U1479" s="5"/>
      <c r="V1479" s="5"/>
      <c r="W1479" s="1" t="s">
        <v>1366</v>
      </c>
      <c r="AB1479" s="2" t="s">
        <v>912</v>
      </c>
      <c r="AC1479" s="5"/>
    </row>
    <row r="1480" spans="20:29" ht="12.75">
      <c r="T1480" s="2"/>
      <c r="U1480" s="5"/>
      <c r="V1480" s="5"/>
      <c r="W1480" s="1" t="s">
        <v>1367</v>
      </c>
      <c r="AB1480" s="2" t="s">
        <v>913</v>
      </c>
      <c r="AC1480" s="5"/>
    </row>
    <row r="1481" spans="20:29" ht="12.75">
      <c r="T1481" s="2"/>
      <c r="U1481" s="5"/>
      <c r="V1481" s="5"/>
      <c r="W1481" s="1" t="s">
        <v>1368</v>
      </c>
      <c r="AB1481" s="2" t="s">
        <v>394</v>
      </c>
      <c r="AC1481" s="5"/>
    </row>
    <row r="1482" spans="20:29" ht="12.75">
      <c r="T1482" s="2"/>
      <c r="U1482" s="5"/>
      <c r="V1482" s="5"/>
      <c r="W1482" s="1" t="s">
        <v>1369</v>
      </c>
      <c r="AB1482" s="2" t="s">
        <v>438</v>
      </c>
      <c r="AC1482" s="5"/>
    </row>
    <row r="1483" spans="20:29" ht="12.75">
      <c r="T1483" s="2"/>
      <c r="U1483" s="5"/>
      <c r="V1483" s="5"/>
      <c r="W1483" s="1" t="s">
        <v>1370</v>
      </c>
      <c r="AB1483" s="2" t="s">
        <v>719</v>
      </c>
      <c r="AC1483" s="5"/>
    </row>
    <row r="1484" spans="20:29" ht="12.75">
      <c r="T1484" s="2"/>
      <c r="U1484" s="5"/>
      <c r="V1484" s="5"/>
      <c r="W1484" s="1" t="s">
        <v>1371</v>
      </c>
      <c r="AB1484" s="2" t="s">
        <v>470</v>
      </c>
      <c r="AC1484" s="5"/>
    </row>
    <row r="1485" spans="20:29" ht="12.75">
      <c r="T1485" s="2"/>
      <c r="U1485" s="5"/>
      <c r="V1485" s="5"/>
      <c r="W1485" s="1" t="s">
        <v>1372</v>
      </c>
      <c r="AB1485" s="2" t="s">
        <v>643</v>
      </c>
      <c r="AC1485" s="5"/>
    </row>
    <row r="1486" spans="20:29" ht="12.75">
      <c r="T1486" s="2"/>
      <c r="U1486" s="5"/>
      <c r="V1486" s="5"/>
      <c r="W1486" s="1" t="s">
        <v>1373</v>
      </c>
      <c r="AB1486" s="2" t="s">
        <v>663</v>
      </c>
      <c r="AC1486" s="5"/>
    </row>
    <row r="1487" spans="20:29" ht="12.75">
      <c r="T1487" s="2"/>
      <c r="U1487" s="5"/>
      <c r="V1487" s="5"/>
      <c r="W1487" s="1" t="s">
        <v>1374</v>
      </c>
      <c r="AB1487" s="2" t="s">
        <v>612</v>
      </c>
      <c r="AC1487" s="5"/>
    </row>
    <row r="1488" spans="20:29" ht="12.75">
      <c r="T1488" s="2"/>
      <c r="U1488" s="5"/>
      <c r="V1488" s="5"/>
      <c r="W1488" s="1" t="s">
        <v>1375</v>
      </c>
      <c r="AB1488" s="2" t="s">
        <v>590</v>
      </c>
      <c r="AC1488" s="5"/>
    </row>
    <row r="1489" spans="20:29" ht="12.75">
      <c r="T1489" s="2"/>
      <c r="U1489" s="5"/>
      <c r="V1489" s="5"/>
      <c r="W1489" s="1" t="s">
        <v>1376</v>
      </c>
      <c r="AB1489" s="2" t="s">
        <v>471</v>
      </c>
      <c r="AC1489" s="5"/>
    </row>
    <row r="1490" spans="20:29" ht="12.75">
      <c r="T1490" s="2"/>
      <c r="U1490" s="5"/>
      <c r="V1490" s="5"/>
      <c r="W1490" s="1" t="s">
        <v>1377</v>
      </c>
      <c r="AB1490" s="2" t="s">
        <v>674</v>
      </c>
      <c r="AC1490" s="5"/>
    </row>
    <row r="1491" spans="20:29" ht="12.75">
      <c r="T1491" s="2"/>
      <c r="U1491" s="5"/>
      <c r="V1491" s="5"/>
      <c r="W1491" s="1" t="s">
        <v>1378</v>
      </c>
      <c r="AB1491" s="2" t="s">
        <v>297</v>
      </c>
      <c r="AC1491" s="5"/>
    </row>
    <row r="1492" spans="20:29" ht="12.75">
      <c r="T1492" s="2"/>
      <c r="U1492" s="7"/>
      <c r="V1492" s="7"/>
      <c r="W1492" s="1" t="s">
        <v>1379</v>
      </c>
      <c r="AB1492" s="2" t="s">
        <v>720</v>
      </c>
      <c r="AC1492" s="5"/>
    </row>
    <row r="1493" spans="20:29" ht="12.75">
      <c r="T1493" s="2"/>
      <c r="U1493" s="5"/>
      <c r="V1493" s="5"/>
      <c r="W1493" s="1" t="s">
        <v>1380</v>
      </c>
      <c r="AB1493" s="2" t="s">
        <v>859</v>
      </c>
      <c r="AC1493" s="5"/>
    </row>
    <row r="1494" spans="20:29" ht="12.75">
      <c r="T1494" s="2"/>
      <c r="U1494" s="5"/>
      <c r="V1494" s="5"/>
      <c r="W1494" s="1" t="s">
        <v>1381</v>
      </c>
      <c r="AB1494" s="2" t="s">
        <v>641</v>
      </c>
      <c r="AC1494" s="5"/>
    </row>
    <row r="1495" spans="20:29" ht="12.75">
      <c r="T1495" s="2"/>
      <c r="U1495" s="5"/>
      <c r="V1495" s="5"/>
      <c r="W1495" s="1" t="s">
        <v>1382</v>
      </c>
      <c r="AB1495" s="2" t="s">
        <v>721</v>
      </c>
      <c r="AC1495" s="5"/>
    </row>
    <row r="1496" spans="20:29" ht="12.75">
      <c r="T1496" s="2"/>
      <c r="U1496" s="9"/>
      <c r="V1496" s="9"/>
      <c r="W1496" s="1" t="s">
        <v>1383</v>
      </c>
      <c r="AB1496" s="2" t="s">
        <v>537</v>
      </c>
      <c r="AC1496" s="5"/>
    </row>
    <row r="1497" spans="20:29" ht="12.75">
      <c r="T1497" s="2"/>
      <c r="U1497" s="5"/>
      <c r="V1497" s="5"/>
      <c r="W1497" s="1" t="s">
        <v>1384</v>
      </c>
      <c r="AB1497" s="2" t="s">
        <v>125</v>
      </c>
      <c r="AC1497" s="5"/>
    </row>
    <row r="1498" spans="20:29" ht="12.75">
      <c r="T1498" s="2"/>
      <c r="U1498" s="5"/>
      <c r="V1498" s="5"/>
      <c r="W1498" s="1" t="s">
        <v>1385</v>
      </c>
      <c r="AB1498" s="2" t="s">
        <v>671</v>
      </c>
      <c r="AC1498" s="5"/>
    </row>
    <row r="1499" spans="20:29" ht="12.75">
      <c r="T1499" s="2"/>
      <c r="U1499" s="5"/>
      <c r="V1499" s="5"/>
      <c r="W1499" s="1" t="s">
        <v>1386</v>
      </c>
      <c r="AB1499" s="2" t="s">
        <v>630</v>
      </c>
      <c r="AC1499" s="5"/>
    </row>
    <row r="1500" spans="20:29" ht="12.75">
      <c r="T1500" s="2"/>
      <c r="U1500" s="5"/>
      <c r="V1500" s="5"/>
      <c r="W1500" s="1" t="s">
        <v>1387</v>
      </c>
      <c r="AB1500" s="2" t="s">
        <v>472</v>
      </c>
      <c r="AC1500" s="5"/>
    </row>
    <row r="1501" spans="20:29" ht="12.75">
      <c r="T1501" s="2"/>
      <c r="U1501" s="5"/>
      <c r="V1501" s="5"/>
      <c r="W1501" s="1" t="s">
        <v>1388</v>
      </c>
      <c r="AB1501" s="2" t="s">
        <v>473</v>
      </c>
      <c r="AC1501" s="5"/>
    </row>
    <row r="1502" spans="20:29" ht="12.75">
      <c r="T1502" s="2"/>
      <c r="U1502" s="9"/>
      <c r="V1502" s="9"/>
      <c r="W1502" s="1" t="s">
        <v>1389</v>
      </c>
      <c r="AB1502" s="2" t="s">
        <v>536</v>
      </c>
      <c r="AC1502" s="5"/>
    </row>
    <row r="1503" spans="20:29" ht="12.75">
      <c r="T1503" s="2"/>
      <c r="U1503" s="5"/>
      <c r="V1503" s="5"/>
      <c r="W1503" s="1" t="s">
        <v>1390</v>
      </c>
      <c r="AB1503" s="2" t="s">
        <v>474</v>
      </c>
      <c r="AC1503" s="5"/>
    </row>
    <row r="1504" spans="20:29" ht="12.75">
      <c r="T1504" s="2"/>
      <c r="U1504" s="9"/>
      <c r="V1504" s="9"/>
      <c r="W1504" s="1" t="s">
        <v>1391</v>
      </c>
      <c r="AB1504" s="2" t="s">
        <v>914</v>
      </c>
      <c r="AC1504" s="5"/>
    </row>
    <row r="1505" spans="20:29" ht="12.75">
      <c r="T1505" s="2"/>
      <c r="U1505" s="5"/>
      <c r="V1505" s="5"/>
      <c r="W1505" s="1" t="s">
        <v>1392</v>
      </c>
      <c r="AB1505" s="2" t="s">
        <v>915</v>
      </c>
      <c r="AC1505" s="5"/>
    </row>
    <row r="1506" spans="20:29" ht="12.75">
      <c r="T1506" s="2"/>
      <c r="U1506" s="5"/>
      <c r="V1506" s="5"/>
      <c r="W1506" s="1" t="s">
        <v>1393</v>
      </c>
      <c r="AB1506" s="2" t="s">
        <v>617</v>
      </c>
      <c r="AC1506" s="5"/>
    </row>
    <row r="1507" spans="20:29" ht="12.75">
      <c r="T1507" s="2"/>
      <c r="U1507" s="5"/>
      <c r="V1507" s="5"/>
      <c r="W1507" s="1" t="s">
        <v>1394</v>
      </c>
      <c r="AB1507" s="2" t="s">
        <v>672</v>
      </c>
      <c r="AC1507" s="5"/>
    </row>
    <row r="1508" spans="20:29" ht="12.75">
      <c r="T1508" s="2"/>
      <c r="U1508" s="9"/>
      <c r="V1508" s="9"/>
      <c r="W1508" s="1" t="s">
        <v>1395</v>
      </c>
      <c r="AB1508" s="2" t="s">
        <v>53</v>
      </c>
      <c r="AC1508" s="5"/>
    </row>
    <row r="1509" spans="20:29" ht="12.75">
      <c r="T1509" s="2"/>
      <c r="U1509" s="5"/>
      <c r="V1509" s="5"/>
      <c r="W1509" s="1" t="s">
        <v>1396</v>
      </c>
      <c r="AB1509" s="2" t="s">
        <v>401</v>
      </c>
      <c r="AC1509" s="5"/>
    </row>
    <row r="1510" spans="20:29" ht="12.75">
      <c r="T1510" s="2"/>
      <c r="U1510" s="5"/>
      <c r="V1510" s="5"/>
      <c r="W1510" s="1" t="s">
        <v>1397</v>
      </c>
      <c r="AB1510" s="2" t="s">
        <v>643</v>
      </c>
      <c r="AC1510" s="5"/>
    </row>
    <row r="1511" spans="20:29" ht="12.75">
      <c r="T1511" s="2"/>
      <c r="U1511" s="7"/>
      <c r="V1511" s="7"/>
      <c r="W1511" s="1" t="s">
        <v>1398</v>
      </c>
      <c r="AB1511" s="2" t="s">
        <v>673</v>
      </c>
      <c r="AC1511" s="5"/>
    </row>
    <row r="1512" spans="20:29" ht="12.75">
      <c r="T1512" s="2"/>
      <c r="U1512" s="5"/>
      <c r="V1512" s="5"/>
      <c r="W1512" s="1" t="s">
        <v>1399</v>
      </c>
      <c r="AB1512" s="2" t="s">
        <v>643</v>
      </c>
      <c r="AC1512" s="5"/>
    </row>
    <row r="1513" spans="20:29" ht="12.75">
      <c r="T1513" s="2"/>
      <c r="U1513" s="5"/>
      <c r="V1513" s="5"/>
      <c r="W1513" s="1" t="s">
        <v>1400</v>
      </c>
      <c r="AB1513" s="2" t="s">
        <v>475</v>
      </c>
      <c r="AC1513" s="5"/>
    </row>
    <row r="1514" spans="20:29" ht="12.75">
      <c r="T1514" s="2"/>
      <c r="U1514" s="5"/>
      <c r="V1514" s="5"/>
      <c r="W1514" s="1" t="s">
        <v>1401</v>
      </c>
      <c r="AB1514" s="2" t="s">
        <v>473</v>
      </c>
      <c r="AC1514" s="5"/>
    </row>
    <row r="1515" spans="20:29" ht="12.75">
      <c r="T1515" s="2"/>
      <c r="U1515" s="5"/>
      <c r="V1515" s="5"/>
      <c r="W1515" s="1" t="s">
        <v>1402</v>
      </c>
      <c r="AB1515" s="2" t="s">
        <v>476</v>
      </c>
      <c r="AC1515" s="5"/>
    </row>
    <row r="1516" spans="20:29" ht="12.75">
      <c r="T1516" s="2"/>
      <c r="U1516" s="5"/>
      <c r="V1516" s="5"/>
      <c r="W1516" s="1" t="s">
        <v>1403</v>
      </c>
      <c r="AB1516" s="2" t="s">
        <v>354</v>
      </c>
      <c r="AC1516" s="5"/>
    </row>
    <row r="1517" spans="20:29" ht="12.75">
      <c r="T1517" s="2"/>
      <c r="U1517" s="5"/>
      <c r="V1517" s="5"/>
      <c r="W1517" s="1" t="s">
        <v>1404</v>
      </c>
      <c r="AB1517" s="2" t="s">
        <v>916</v>
      </c>
      <c r="AC1517" s="5"/>
    </row>
    <row r="1518" spans="20:29" ht="12.75">
      <c r="T1518" s="2"/>
      <c r="U1518" s="7"/>
      <c r="V1518" s="7"/>
      <c r="W1518" s="1" t="s">
        <v>1405</v>
      </c>
      <c r="AB1518" s="2" t="s">
        <v>477</v>
      </c>
      <c r="AC1518" s="5"/>
    </row>
    <row r="1519" spans="20:29" ht="12.75">
      <c r="T1519" s="2"/>
      <c r="U1519" s="5"/>
      <c r="V1519" s="5"/>
      <c r="W1519" s="1" t="s">
        <v>1406</v>
      </c>
      <c r="AB1519" s="2" t="s">
        <v>670</v>
      </c>
      <c r="AC1519" s="5"/>
    </row>
    <row r="1520" spans="20:29" ht="12.75">
      <c r="T1520" s="2"/>
      <c r="U1520" s="9"/>
      <c r="V1520" s="9"/>
      <c r="W1520" s="1" t="s">
        <v>1407</v>
      </c>
      <c r="AB1520" s="2" t="s">
        <v>669</v>
      </c>
      <c r="AC1520" s="5"/>
    </row>
    <row r="1521" spans="20:29" ht="12.75">
      <c r="T1521" s="2"/>
      <c r="U1521" s="5"/>
      <c r="V1521" s="5"/>
      <c r="W1521" s="1" t="s">
        <v>1408</v>
      </c>
      <c r="AB1521" s="2" t="s">
        <v>668</v>
      </c>
      <c r="AC1521" s="5"/>
    </row>
    <row r="1522" spans="20:29" ht="12.75">
      <c r="T1522" s="2"/>
      <c r="U1522" s="7"/>
      <c r="V1522" s="7"/>
      <c r="W1522" s="1" t="s">
        <v>1409</v>
      </c>
      <c r="AB1522" s="2" t="s">
        <v>535</v>
      </c>
      <c r="AC1522" s="5"/>
    </row>
    <row r="1523" spans="20:29" ht="12.75">
      <c r="T1523" s="2"/>
      <c r="U1523" s="5"/>
      <c r="V1523" s="5"/>
      <c r="W1523" s="1" t="s">
        <v>1410</v>
      </c>
      <c r="AB1523" s="2" t="s">
        <v>308</v>
      </c>
      <c r="AC1523" s="5"/>
    </row>
    <row r="1524" spans="20:29" ht="12.75">
      <c r="T1524" s="2"/>
      <c r="U1524" s="7"/>
      <c r="V1524" s="7"/>
      <c r="W1524" s="1" t="s">
        <v>1411</v>
      </c>
      <c r="AB1524" s="2" t="s">
        <v>722</v>
      </c>
      <c r="AC1524" s="5"/>
    </row>
    <row r="1525" spans="20:29" ht="12.75">
      <c r="T1525" s="2"/>
      <c r="U1525" s="9"/>
      <c r="V1525" s="9"/>
      <c r="W1525" s="1" t="s">
        <v>1412</v>
      </c>
      <c r="AB1525" s="2" t="s">
        <v>597</v>
      </c>
      <c r="AC1525" s="5"/>
    </row>
    <row r="1526" spans="20:29" ht="12.75">
      <c r="T1526" s="2"/>
      <c r="U1526" s="5"/>
      <c r="V1526" s="5"/>
      <c r="W1526" s="1" t="s">
        <v>1413</v>
      </c>
      <c r="AB1526" s="2" t="s">
        <v>478</v>
      </c>
      <c r="AC1526" s="5"/>
    </row>
    <row r="1527" spans="20:29" ht="12.75">
      <c r="T1527" s="2"/>
      <c r="U1527" s="5"/>
      <c r="V1527" s="5"/>
      <c r="W1527" s="1" t="s">
        <v>1414</v>
      </c>
      <c r="AB1527" s="2" t="s">
        <v>378</v>
      </c>
      <c r="AC1527" s="5"/>
    </row>
    <row r="1528" spans="20:29" ht="12.75">
      <c r="T1528" s="2"/>
      <c r="U1528" s="5"/>
      <c r="V1528" s="5"/>
      <c r="W1528" s="1" t="s">
        <v>1415</v>
      </c>
      <c r="AB1528" s="2" t="s">
        <v>666</v>
      </c>
      <c r="AC1528" s="5"/>
    </row>
    <row r="1529" spans="20:29" ht="12.75">
      <c r="T1529" s="2"/>
      <c r="U1529" s="7"/>
      <c r="V1529" s="7"/>
      <c r="W1529" s="1" t="s">
        <v>1416</v>
      </c>
      <c r="AB1529" s="2" t="s">
        <v>498</v>
      </c>
      <c r="AC1529" s="5"/>
    </row>
    <row r="1530" spans="20:29" ht="12.75">
      <c r="T1530" s="2"/>
      <c r="U1530" s="5"/>
      <c r="V1530" s="5"/>
      <c r="W1530" s="1" t="s">
        <v>1417</v>
      </c>
      <c r="AB1530" s="2" t="s">
        <v>479</v>
      </c>
      <c r="AC1530" s="5"/>
    </row>
    <row r="1531" spans="20:29" ht="12.75">
      <c r="T1531" s="2"/>
      <c r="U1531" s="5"/>
      <c r="V1531" s="5"/>
      <c r="W1531" s="1" t="s">
        <v>1418</v>
      </c>
      <c r="AB1531" s="2" t="s">
        <v>665</v>
      </c>
      <c r="AC1531" s="5"/>
    </row>
    <row r="1532" spans="20:29" ht="12.75">
      <c r="T1532" s="2"/>
      <c r="U1532" s="7"/>
      <c r="V1532" s="7"/>
      <c r="W1532" s="1" t="s">
        <v>1419</v>
      </c>
      <c r="AB1532" s="2" t="s">
        <v>480</v>
      </c>
      <c r="AC1532" s="5"/>
    </row>
    <row r="1533" spans="20:29" ht="12.75">
      <c r="T1533" s="2"/>
      <c r="U1533" s="5"/>
      <c r="V1533" s="5"/>
      <c r="W1533" s="1" t="s">
        <v>1420</v>
      </c>
      <c r="AB1533" s="2" t="s">
        <v>617</v>
      </c>
      <c r="AC1533" s="5"/>
    </row>
    <row r="1534" spans="20:29" ht="12.75">
      <c r="T1534" s="2"/>
      <c r="U1534" s="5"/>
      <c r="V1534" s="5"/>
      <c r="W1534" s="1" t="s">
        <v>1421</v>
      </c>
      <c r="AB1534" s="2" t="s">
        <v>664</v>
      </c>
      <c r="AC1534" s="5"/>
    </row>
    <row r="1535" spans="20:29" ht="12.75">
      <c r="T1535" s="2"/>
      <c r="U1535" s="5"/>
      <c r="V1535" s="5"/>
      <c r="W1535" s="1" t="s">
        <v>1422</v>
      </c>
      <c r="AB1535" s="2" t="s">
        <v>918</v>
      </c>
      <c r="AC1535" s="5"/>
    </row>
    <row r="1536" spans="20:29" ht="12.75">
      <c r="T1536" s="2"/>
      <c r="U1536" s="5"/>
      <c r="V1536" s="5"/>
      <c r="W1536" s="1" t="s">
        <v>1423</v>
      </c>
      <c r="AB1536" s="2" t="s">
        <v>663</v>
      </c>
      <c r="AC1536" s="5"/>
    </row>
    <row r="1537" spans="20:29" ht="12.75">
      <c r="T1537" s="2"/>
      <c r="U1537" s="7"/>
      <c r="V1537" s="7"/>
      <c r="W1537" s="1" t="s">
        <v>1424</v>
      </c>
      <c r="AB1537" s="2" t="s">
        <v>919</v>
      </c>
      <c r="AC1537" s="5"/>
    </row>
    <row r="1538" spans="20:29" ht="12.75">
      <c r="T1538" s="2"/>
      <c r="U1538" s="5"/>
      <c r="V1538" s="5"/>
      <c r="W1538" s="1" t="s">
        <v>1425</v>
      </c>
      <c r="AB1538" s="2" t="s">
        <v>409</v>
      </c>
      <c r="AC1538" s="5"/>
    </row>
    <row r="1539" spans="20:29" ht="12.75">
      <c r="T1539" s="2"/>
      <c r="U1539" s="9"/>
      <c r="V1539" s="9"/>
      <c r="W1539" s="1" t="s">
        <v>1426</v>
      </c>
      <c r="AB1539" s="2" t="s">
        <v>67</v>
      </c>
      <c r="AC1539" s="5"/>
    </row>
    <row r="1540" spans="20:29" ht="12.75">
      <c r="T1540" s="2"/>
      <c r="U1540" s="5"/>
      <c r="V1540" s="5"/>
      <c r="W1540" s="1" t="s">
        <v>1427</v>
      </c>
      <c r="AB1540" s="2" t="s">
        <v>920</v>
      </c>
      <c r="AC1540" s="5"/>
    </row>
    <row r="1541" spans="20:29" ht="12.75">
      <c r="T1541" s="2"/>
      <c r="U1541" s="5"/>
      <c r="V1541" s="5"/>
      <c r="W1541" s="1" t="s">
        <v>1428</v>
      </c>
      <c r="AB1541" s="2" t="s">
        <v>629</v>
      </c>
      <c r="AC1541" s="5"/>
    </row>
    <row r="1542" spans="20:29" ht="12.75">
      <c r="T1542" s="2"/>
      <c r="U1542" s="5"/>
      <c r="V1542" s="5"/>
      <c r="W1542" s="1" t="s">
        <v>1429</v>
      </c>
      <c r="AB1542" s="2" t="s">
        <v>921</v>
      </c>
      <c r="AC1542" s="5"/>
    </row>
    <row r="1543" spans="20:29" ht="12.75">
      <c r="T1543" s="2"/>
      <c r="U1543" s="5"/>
      <c r="V1543" s="5"/>
      <c r="W1543" s="1" t="s">
        <v>1430</v>
      </c>
      <c r="AB1543" s="2" t="s">
        <v>481</v>
      </c>
      <c r="AC1543" s="5"/>
    </row>
    <row r="1544" spans="20:29" ht="12.75">
      <c r="T1544" s="2"/>
      <c r="U1544" s="5"/>
      <c r="V1544" s="5"/>
      <c r="W1544" s="1" t="s">
        <v>1431</v>
      </c>
      <c r="AB1544" s="2" t="s">
        <v>530</v>
      </c>
      <c r="AC1544" s="5"/>
    </row>
    <row r="1545" spans="20:29" ht="12.75">
      <c r="T1545" s="2"/>
      <c r="U1545" s="5"/>
      <c r="V1545" s="5"/>
      <c r="W1545" s="1" t="s">
        <v>1432</v>
      </c>
      <c r="AB1545" s="2" t="s">
        <v>483</v>
      </c>
      <c r="AC1545" s="5"/>
    </row>
    <row r="1546" spans="20:29" ht="12.75">
      <c r="T1546" s="2"/>
      <c r="U1546" s="5"/>
      <c r="V1546" s="5"/>
      <c r="W1546" s="1" t="s">
        <v>1433</v>
      </c>
      <c r="AB1546" s="2" t="s">
        <v>662</v>
      </c>
      <c r="AC1546" s="5"/>
    </row>
    <row r="1547" spans="20:29" ht="12.75">
      <c r="T1547" s="2"/>
      <c r="U1547" s="5"/>
      <c r="V1547" s="5"/>
      <c r="W1547" s="1" t="s">
        <v>1434</v>
      </c>
      <c r="AB1547" s="2" t="s">
        <v>669</v>
      </c>
      <c r="AC1547" s="5"/>
    </row>
    <row r="1548" spans="20:29" ht="12.75">
      <c r="T1548" s="2"/>
      <c r="U1548" s="7"/>
      <c r="V1548" s="7"/>
      <c r="W1548" s="1" t="s">
        <v>1435</v>
      </c>
      <c r="AB1548" s="2" t="s">
        <v>534</v>
      </c>
      <c r="AC1548" s="5"/>
    </row>
    <row r="1549" spans="20:29" ht="12.75">
      <c r="T1549" s="2"/>
      <c r="U1549" s="9"/>
      <c r="V1549" s="9"/>
      <c r="W1549" s="1" t="s">
        <v>1436</v>
      </c>
      <c r="AB1549" s="2" t="s">
        <v>19</v>
      </c>
      <c r="AC1549" s="5"/>
    </row>
    <row r="1550" spans="20:29" ht="12.75">
      <c r="T1550" s="2"/>
      <c r="U1550" s="5"/>
      <c r="V1550" s="5"/>
      <c r="W1550" s="1" t="s">
        <v>1437</v>
      </c>
      <c r="AB1550" s="2" t="s">
        <v>484</v>
      </c>
      <c r="AC1550" s="5"/>
    </row>
    <row r="1551" spans="20:29" ht="12.75">
      <c r="T1551" s="2"/>
      <c r="U1551" s="5"/>
      <c r="V1551" s="5"/>
      <c r="W1551" s="1" t="s">
        <v>1438</v>
      </c>
      <c r="AB1551" s="2" t="s">
        <v>500</v>
      </c>
      <c r="AC1551" s="5"/>
    </row>
    <row r="1552" spans="20:29" ht="12.75">
      <c r="T1552" s="2"/>
      <c r="U1552" s="5"/>
      <c r="V1552" s="5"/>
      <c r="W1552" s="1" t="s">
        <v>1439</v>
      </c>
      <c r="AB1552" s="2" t="s">
        <v>603</v>
      </c>
      <c r="AC1552" s="5"/>
    </row>
    <row r="1553" spans="20:29" ht="12.75">
      <c r="T1553" s="2"/>
      <c r="U1553" s="5"/>
      <c r="V1553" s="5"/>
      <c r="W1553" s="1" t="s">
        <v>1440</v>
      </c>
      <c r="AB1553" s="2" t="s">
        <v>922</v>
      </c>
      <c r="AC1553" s="5"/>
    </row>
    <row r="1554" spans="20:29" ht="12.75">
      <c r="T1554" s="2"/>
      <c r="U1554" s="5"/>
      <c r="V1554" s="5"/>
      <c r="W1554" s="1" t="s">
        <v>1441</v>
      </c>
      <c r="AB1554" s="2" t="s">
        <v>661</v>
      </c>
      <c r="AC1554" s="5"/>
    </row>
    <row r="1555" spans="20:29" ht="12.75">
      <c r="T1555" s="2"/>
      <c r="U1555" s="5"/>
      <c r="V1555" s="5"/>
      <c r="W1555" s="1" t="s">
        <v>1442</v>
      </c>
      <c r="AB1555" s="2" t="s">
        <v>660</v>
      </c>
      <c r="AC1555" s="5"/>
    </row>
    <row r="1556" spans="20:29" ht="12.75">
      <c r="T1556" s="2"/>
      <c r="U1556" s="5"/>
      <c r="V1556" s="5"/>
      <c r="W1556" s="1" t="s">
        <v>1443</v>
      </c>
      <c r="AB1556" s="2" t="s">
        <v>923</v>
      </c>
      <c r="AC1556" s="5"/>
    </row>
    <row r="1557" spans="20:29" ht="12.75">
      <c r="T1557" s="2"/>
      <c r="U1557" s="7"/>
      <c r="V1557" s="7"/>
      <c r="W1557" s="1" t="s">
        <v>1444</v>
      </c>
      <c r="AB1557" s="2" t="s">
        <v>659</v>
      </c>
      <c r="AC1557" s="5"/>
    </row>
    <row r="1558" spans="20:29" ht="12.75">
      <c r="T1558" s="2"/>
      <c r="U1558" s="5"/>
      <c r="V1558" s="5"/>
      <c r="W1558" s="1" t="s">
        <v>1445</v>
      </c>
      <c r="AB1558" s="2" t="s">
        <v>924</v>
      </c>
      <c r="AC1558" s="5"/>
    </row>
    <row r="1559" spans="20:29" ht="12.75">
      <c r="T1559" s="2"/>
      <c r="U1559" s="5"/>
      <c r="V1559" s="5"/>
      <c r="W1559" s="1" t="s">
        <v>1446</v>
      </c>
      <c r="AB1559" s="2" t="s">
        <v>683</v>
      </c>
      <c r="AC1559" s="5"/>
    </row>
    <row r="1560" spans="20:29" ht="12.75">
      <c r="T1560" s="2"/>
      <c r="U1560" s="5"/>
      <c r="V1560" s="5"/>
      <c r="W1560" s="1" t="s">
        <v>1447</v>
      </c>
      <c r="AB1560" s="2" t="s">
        <v>616</v>
      </c>
      <c r="AC1560" s="5"/>
    </row>
    <row r="1561" spans="20:29" ht="12.75">
      <c r="T1561" s="2"/>
      <c r="U1561" s="5"/>
      <c r="V1561" s="5"/>
      <c r="W1561" s="1" t="s">
        <v>1448</v>
      </c>
      <c r="AB1561" s="2" t="s">
        <v>378</v>
      </c>
      <c r="AC1561" s="5"/>
    </row>
    <row r="1562" spans="20:29" ht="12.75">
      <c r="T1562" s="2"/>
      <c r="U1562" s="5"/>
      <c r="V1562" s="5"/>
      <c r="W1562" s="1" t="s">
        <v>1449</v>
      </c>
      <c r="AB1562" s="2" t="s">
        <v>485</v>
      </c>
      <c r="AC1562" s="5"/>
    </row>
    <row r="1563" spans="20:29" ht="12.75">
      <c r="T1563" s="2"/>
      <c r="U1563" s="5"/>
      <c r="V1563" s="5"/>
      <c r="W1563" s="1" t="s">
        <v>1450</v>
      </c>
      <c r="AB1563" s="2" t="s">
        <v>668</v>
      </c>
      <c r="AC1563" s="5"/>
    </row>
    <row r="1564" spans="20:29" ht="12.75">
      <c r="T1564" s="2"/>
      <c r="U1564" s="5"/>
      <c r="V1564" s="5"/>
      <c r="W1564" s="1" t="s">
        <v>1451</v>
      </c>
      <c r="AB1564" s="2" t="s">
        <v>888</v>
      </c>
      <c r="AC1564" s="5"/>
    </row>
    <row r="1565" spans="20:29" ht="12.75">
      <c r="T1565" s="2"/>
      <c r="U1565" s="5"/>
      <c r="V1565" s="5"/>
      <c r="W1565" s="1" t="s">
        <v>1452</v>
      </c>
      <c r="AB1565" s="2" t="s">
        <v>657</v>
      </c>
      <c r="AC1565" s="5"/>
    </row>
    <row r="1566" spans="20:29" ht="12.75">
      <c r="T1566" s="2"/>
      <c r="U1566" s="5"/>
      <c r="V1566" s="5"/>
      <c r="W1566" s="1" t="s">
        <v>1453</v>
      </c>
      <c r="AB1566" s="2" t="s">
        <v>105</v>
      </c>
      <c r="AC1566" s="5"/>
    </row>
    <row r="1567" spans="20:29" ht="12.75">
      <c r="T1567" s="2"/>
      <c r="U1567" s="5"/>
      <c r="V1567" s="5"/>
      <c r="W1567" s="1" t="s">
        <v>1454</v>
      </c>
      <c r="AB1567" s="2" t="s">
        <v>532</v>
      </c>
      <c r="AC1567" s="5"/>
    </row>
    <row r="1568" spans="20:29" ht="12.75">
      <c r="T1568" s="2"/>
      <c r="U1568" s="5"/>
      <c r="V1568" s="5"/>
      <c r="W1568" s="1" t="s">
        <v>1455</v>
      </c>
      <c r="AB1568" s="2" t="s">
        <v>652</v>
      </c>
      <c r="AC1568" s="5"/>
    </row>
    <row r="1569" spans="20:29" ht="12.75">
      <c r="T1569" s="2"/>
      <c r="U1569" s="5"/>
      <c r="V1569" s="5"/>
      <c r="W1569" s="1" t="s">
        <v>1456</v>
      </c>
      <c r="AB1569" s="2" t="s">
        <v>646</v>
      </c>
      <c r="AC1569" s="5"/>
    </row>
    <row r="1570" spans="20:29" ht="12.75">
      <c r="T1570" s="2"/>
      <c r="U1570" s="5"/>
      <c r="V1570" s="5"/>
      <c r="W1570" s="1" t="s">
        <v>1457</v>
      </c>
      <c r="AB1570" s="2" t="s">
        <v>652</v>
      </c>
      <c r="AC1570" s="5"/>
    </row>
    <row r="1571" spans="20:29" ht="12.75">
      <c r="T1571" s="2"/>
      <c r="U1571" s="5"/>
      <c r="V1571" s="5"/>
      <c r="W1571" s="1" t="s">
        <v>1458</v>
      </c>
      <c r="AB1571" s="2" t="s">
        <v>925</v>
      </c>
      <c r="AC1571" s="5"/>
    </row>
    <row r="1572" spans="20:29" ht="12.75">
      <c r="T1572" s="2"/>
      <c r="U1572" s="5"/>
      <c r="V1572" s="5"/>
      <c r="W1572" s="1" t="s">
        <v>1459</v>
      </c>
      <c r="AB1572" s="2" t="s">
        <v>653</v>
      </c>
      <c r="AC1572" s="5"/>
    </row>
    <row r="1573" spans="20:29" ht="12.75">
      <c r="T1573" s="2"/>
      <c r="U1573" s="9"/>
      <c r="V1573" s="9"/>
      <c r="W1573" s="1" t="s">
        <v>1460</v>
      </c>
      <c r="AB1573" s="2" t="s">
        <v>486</v>
      </c>
      <c r="AC1573" s="5"/>
    </row>
    <row r="1574" spans="20:29" ht="12.75">
      <c r="T1574" s="2"/>
      <c r="U1574" s="7"/>
      <c r="V1574" s="7"/>
      <c r="W1574" s="1" t="s">
        <v>1461</v>
      </c>
      <c r="AB1574" s="2" t="s">
        <v>882</v>
      </c>
      <c r="AC1574" s="5"/>
    </row>
    <row r="1575" spans="20:29" ht="12.75">
      <c r="T1575" s="2"/>
      <c r="U1575" s="5"/>
      <c r="V1575" s="5"/>
      <c r="W1575" s="1" t="s">
        <v>1462</v>
      </c>
      <c r="AB1575" s="2" t="s">
        <v>487</v>
      </c>
      <c r="AC1575" s="5"/>
    </row>
    <row r="1576" spans="20:29" ht="12.75">
      <c r="T1576" s="2"/>
      <c r="U1576" s="5"/>
      <c r="V1576" s="5"/>
      <c r="W1576" s="1" t="s">
        <v>1463</v>
      </c>
      <c r="AB1576" s="2" t="s">
        <v>655</v>
      </c>
      <c r="AC1576" s="5"/>
    </row>
    <row r="1577" spans="20:29" ht="12.75">
      <c r="T1577" s="2"/>
      <c r="U1577" s="5"/>
      <c r="V1577" s="5"/>
      <c r="W1577" s="1" t="s">
        <v>1464</v>
      </c>
      <c r="AB1577" s="2" t="s">
        <v>646</v>
      </c>
      <c r="AC1577" s="5"/>
    </row>
    <row r="1578" spans="20:29" ht="12.75">
      <c r="T1578" s="2"/>
      <c r="U1578" s="5"/>
      <c r="V1578" s="5"/>
      <c r="W1578" s="1" t="s">
        <v>1465</v>
      </c>
      <c r="AB1578" s="2" t="s">
        <v>416</v>
      </c>
      <c r="AC1578" s="5"/>
    </row>
    <row r="1579" spans="20:29" ht="12.75">
      <c r="T1579" s="2"/>
      <c r="U1579" s="9"/>
      <c r="V1579" s="9"/>
      <c r="W1579" s="1" t="s">
        <v>1466</v>
      </c>
      <c r="AB1579" s="2" t="s">
        <v>489</v>
      </c>
      <c r="AC1579" s="5"/>
    </row>
    <row r="1580" spans="20:29" ht="12.75">
      <c r="T1580" s="2"/>
      <c r="U1580" s="5"/>
      <c r="V1580" s="5"/>
      <c r="W1580" s="1" t="s">
        <v>1467</v>
      </c>
      <c r="AB1580" s="2" t="s">
        <v>438</v>
      </c>
      <c r="AC1580" s="5"/>
    </row>
    <row r="1581" spans="20:29" ht="12.75">
      <c r="T1581" s="2"/>
      <c r="U1581" s="7"/>
      <c r="V1581" s="7"/>
      <c r="W1581" s="1" t="s">
        <v>1468</v>
      </c>
      <c r="AB1581" s="2" t="s">
        <v>419</v>
      </c>
      <c r="AC1581" s="5"/>
    </row>
    <row r="1582" spans="20:29" ht="12.75">
      <c r="T1582" s="2"/>
      <c r="U1582" s="5"/>
      <c r="V1582" s="5"/>
      <c r="W1582" s="1" t="s">
        <v>1469</v>
      </c>
      <c r="AB1582" s="2" t="s">
        <v>569</v>
      </c>
      <c r="AC1582" s="5"/>
    </row>
    <row r="1583" spans="20:29" ht="12.75">
      <c r="T1583" s="2"/>
      <c r="U1583" s="5"/>
      <c r="V1583" s="5"/>
      <c r="W1583" s="1" t="s">
        <v>1470</v>
      </c>
      <c r="AB1583" s="2" t="s">
        <v>570</v>
      </c>
      <c r="AC1583" s="5"/>
    </row>
    <row r="1584" spans="20:29" ht="12.75">
      <c r="T1584" s="2"/>
      <c r="U1584" s="7"/>
      <c r="V1584" s="7"/>
      <c r="W1584" s="1" t="s">
        <v>1471</v>
      </c>
      <c r="AB1584" s="2" t="s">
        <v>488</v>
      </c>
      <c r="AC1584" s="5"/>
    </row>
    <row r="1585" spans="20:29" ht="12.75">
      <c r="T1585" s="2"/>
      <c r="U1585" s="5"/>
      <c r="V1585" s="5"/>
      <c r="W1585" s="1" t="s">
        <v>1472</v>
      </c>
      <c r="AB1585" s="2" t="s">
        <v>571</v>
      </c>
      <c r="AC1585" s="5"/>
    </row>
    <row r="1586" spans="20:29" ht="12.75">
      <c r="T1586" s="2"/>
      <c r="U1586" s="5"/>
      <c r="V1586" s="5"/>
      <c r="W1586" s="1" t="s">
        <v>1473</v>
      </c>
      <c r="AB1586" s="2" t="s">
        <v>531</v>
      </c>
      <c r="AC1586" s="5"/>
    </row>
    <row r="1587" spans="20:29" ht="12.75">
      <c r="T1587" s="2"/>
      <c r="U1587" s="7"/>
      <c r="V1587" s="7"/>
      <c r="W1587" s="1" t="s">
        <v>1474</v>
      </c>
      <c r="AB1587" s="2" t="s">
        <v>533</v>
      </c>
      <c r="AC1587" s="5"/>
    </row>
    <row r="1588" spans="20:29" ht="12.75">
      <c r="T1588" s="2"/>
      <c r="U1588" s="5"/>
      <c r="V1588" s="5"/>
      <c r="W1588" s="1" t="s">
        <v>1475</v>
      </c>
      <c r="AB1588" s="2" t="s">
        <v>782</v>
      </c>
      <c r="AC1588" s="5"/>
    </row>
    <row r="1589" spans="20:29" ht="12.75">
      <c r="T1589" s="2"/>
      <c r="U1589" s="9"/>
      <c r="V1589" s="9"/>
      <c r="W1589" s="1" t="s">
        <v>1476</v>
      </c>
      <c r="AB1589" s="2" t="s">
        <v>573</v>
      </c>
      <c r="AC1589" s="5"/>
    </row>
    <row r="1590" spans="20:29" ht="12.75">
      <c r="T1590" s="2"/>
      <c r="U1590" s="7"/>
      <c r="V1590" s="7"/>
      <c r="W1590" s="1" t="s">
        <v>1477</v>
      </c>
      <c r="AB1590" s="2" t="s">
        <v>654</v>
      </c>
      <c r="AC1590" s="5"/>
    </row>
    <row r="1591" spans="20:29" ht="12.75">
      <c r="T1591" s="2"/>
      <c r="U1591" s="9"/>
      <c r="V1591" s="9"/>
      <c r="W1591" s="1" t="s">
        <v>1478</v>
      </c>
      <c r="AB1591" s="2" t="s">
        <v>574</v>
      </c>
      <c r="AC1591" s="5"/>
    </row>
    <row r="1592" spans="20:29" ht="12.75">
      <c r="T1592" s="2"/>
      <c r="U1592" s="5"/>
      <c r="V1592" s="5"/>
      <c r="W1592" s="1" t="s">
        <v>1479</v>
      </c>
      <c r="AB1592" s="2" t="s">
        <v>651</v>
      </c>
      <c r="AC1592" s="5"/>
    </row>
    <row r="1593" spans="20:29" ht="12.75">
      <c r="T1593" s="2"/>
      <c r="U1593" s="9"/>
      <c r="V1593" s="9"/>
      <c r="W1593" s="1" t="s">
        <v>1480</v>
      </c>
      <c r="AB1593" s="2" t="s">
        <v>575</v>
      </c>
      <c r="AC1593" s="5"/>
    </row>
    <row r="1594" spans="20:29" ht="12.75">
      <c r="T1594" s="2"/>
      <c r="U1594" s="7"/>
      <c r="V1594" s="7"/>
      <c r="W1594" s="1" t="s">
        <v>1481</v>
      </c>
      <c r="AB1594" s="2" t="s">
        <v>576</v>
      </c>
      <c r="AC1594" s="5"/>
    </row>
    <row r="1595" spans="20:29" ht="12.75">
      <c r="T1595" s="2"/>
      <c r="U1595" s="5"/>
      <c r="V1595" s="5"/>
      <c r="W1595" s="1" t="s">
        <v>1482</v>
      </c>
      <c r="AB1595" s="2" t="s">
        <v>577</v>
      </c>
      <c r="AC1595" s="5"/>
    </row>
    <row r="1596" spans="20:29" ht="12.75">
      <c r="T1596" s="2"/>
      <c r="U1596" s="5"/>
      <c r="V1596" s="5"/>
      <c r="W1596" s="1" t="s">
        <v>1483</v>
      </c>
      <c r="AB1596" s="2" t="s">
        <v>578</v>
      </c>
      <c r="AC1596" s="5"/>
    </row>
    <row r="1597" spans="20:29" ht="12.75">
      <c r="T1597" s="2"/>
      <c r="U1597" s="9"/>
      <c r="V1597" s="9"/>
      <c r="W1597" s="1" t="s">
        <v>1484</v>
      </c>
      <c r="AB1597" s="2" t="s">
        <v>653</v>
      </c>
      <c r="AC1597" s="5"/>
    </row>
    <row r="1598" spans="20:29" ht="12.75">
      <c r="T1598" s="2"/>
      <c r="U1598" s="5"/>
      <c r="V1598" s="5"/>
      <c r="W1598" s="1" t="s">
        <v>1485</v>
      </c>
      <c r="AB1598" s="2" t="s">
        <v>579</v>
      </c>
      <c r="AC1598" s="5"/>
    </row>
    <row r="1599" spans="20:29" ht="12.75">
      <c r="T1599" s="2"/>
      <c r="U1599" s="11"/>
      <c r="V1599" s="11"/>
      <c r="W1599" s="1" t="s">
        <v>1486</v>
      </c>
      <c r="AB1599" s="2" t="s">
        <v>871</v>
      </c>
      <c r="AC1599" s="5"/>
    </row>
    <row r="1600" spans="20:29" ht="12.75">
      <c r="T1600" s="2"/>
      <c r="U1600" s="5"/>
      <c r="V1600" s="5"/>
      <c r="W1600" s="1" t="s">
        <v>1487</v>
      </c>
      <c r="AB1600" s="2" t="s">
        <v>580</v>
      </c>
      <c r="AC1600" s="5"/>
    </row>
    <row r="1601" spans="23:29" ht="12.75">
      <c r="W1601" s="1" t="s">
        <v>1488</v>
      </c>
      <c r="AB1601" s="1" t="s">
        <v>581</v>
      </c>
      <c r="AC1601" s="5"/>
    </row>
    <row r="1602" spans="20:29" ht="12.75">
      <c r="T1602" s="2"/>
      <c r="W1602" s="1" t="s">
        <v>1489</v>
      </c>
      <c r="AB1602" s="2" t="s">
        <v>582</v>
      </c>
      <c r="AC1602" s="5"/>
    </row>
    <row r="1603" spans="20:29" ht="12.75">
      <c r="T1603" s="2"/>
      <c r="W1603" s="1" t="s">
        <v>1490</v>
      </c>
      <c r="AB1603" s="2" t="s">
        <v>648</v>
      </c>
      <c r="AC1603" s="5"/>
    </row>
    <row r="1604" spans="20:29" ht="12.75">
      <c r="T1604" s="2"/>
      <c r="W1604" s="1" t="s">
        <v>1491</v>
      </c>
      <c r="AB1604" s="2" t="s">
        <v>583</v>
      </c>
      <c r="AC1604" s="5"/>
    </row>
    <row r="1605" spans="20:29" ht="12.75">
      <c r="T1605" s="2"/>
      <c r="W1605" s="1" t="s">
        <v>1492</v>
      </c>
      <c r="AB1605" s="2" t="s">
        <v>584</v>
      </c>
      <c r="AC1605" s="5"/>
    </row>
    <row r="1606" spans="20:29" ht="12.75">
      <c r="T1606" s="2"/>
      <c r="W1606" s="1" t="s">
        <v>1493</v>
      </c>
      <c r="AB1606" s="2" t="s">
        <v>585</v>
      </c>
      <c r="AC1606" s="5"/>
    </row>
    <row r="1607" spans="20:29" ht="12.75">
      <c r="T1607" s="2"/>
      <c r="W1607" s="1" t="s">
        <v>1494</v>
      </c>
      <c r="AB1607" s="2" t="s">
        <v>586</v>
      </c>
      <c r="AC1607" s="5"/>
    </row>
    <row r="1608" spans="20:29" ht="12.75">
      <c r="T1608" s="2"/>
      <c r="W1608" s="1" t="s">
        <v>1495</v>
      </c>
      <c r="AB1608" s="2" t="s">
        <v>587</v>
      </c>
      <c r="AC1608" s="5"/>
    </row>
    <row r="1609" spans="20:29" ht="12.75">
      <c r="T1609" s="2"/>
      <c r="W1609" s="1" t="s">
        <v>1496</v>
      </c>
      <c r="AB1609" s="2" t="s">
        <v>588</v>
      </c>
      <c r="AC1609" s="5"/>
    </row>
    <row r="1610" spans="20:29" ht="12.75">
      <c r="T1610" s="2"/>
      <c r="W1610" s="1" t="s">
        <v>1497</v>
      </c>
      <c r="AB1610" s="2" t="s">
        <v>38</v>
      </c>
      <c r="AC1610" s="5"/>
    </row>
    <row r="1611" spans="20:29" ht="12.75">
      <c r="T1611" s="2"/>
      <c r="W1611" s="1" t="s">
        <v>1498</v>
      </c>
      <c r="AB1611" s="2" t="s">
        <v>0</v>
      </c>
      <c r="AC1611" s="5"/>
    </row>
    <row r="1612" spans="20:29" ht="12.75">
      <c r="T1612" s="2"/>
      <c r="W1612" s="1" t="s">
        <v>1499</v>
      </c>
      <c r="AB1612" s="2" t="s">
        <v>1</v>
      </c>
      <c r="AC1612" s="5"/>
    </row>
    <row r="1613" spans="20:29" ht="12.75">
      <c r="T1613" s="2"/>
      <c r="W1613" s="1" t="s">
        <v>1500</v>
      </c>
      <c r="AB1613" s="2" t="s">
        <v>2</v>
      </c>
      <c r="AC1613" s="5"/>
    </row>
    <row r="1614" spans="20:29" ht="12.75">
      <c r="T1614" s="2"/>
      <c r="W1614" s="1" t="s">
        <v>1501</v>
      </c>
      <c r="AB1614" s="2" t="s">
        <v>3</v>
      </c>
      <c r="AC1614" s="5"/>
    </row>
    <row r="1615" spans="20:29" ht="12.75">
      <c r="T1615" s="2"/>
      <c r="W1615" s="1" t="s">
        <v>1502</v>
      </c>
      <c r="AB1615" s="2" t="s">
        <v>631</v>
      </c>
      <c r="AC1615" s="5"/>
    </row>
    <row r="1616" spans="20:29" ht="12.75">
      <c r="T1616" s="2"/>
      <c r="W1616" s="1" t="s">
        <v>1503</v>
      </c>
      <c r="AB1616" s="2" t="s">
        <v>622</v>
      </c>
      <c r="AC1616" s="5"/>
    </row>
    <row r="1617" spans="20:29" ht="12.75">
      <c r="T1617" s="2"/>
      <c r="W1617" s="1" t="s">
        <v>1504</v>
      </c>
      <c r="AB1617" s="2" t="s">
        <v>645</v>
      </c>
      <c r="AC1617" s="5"/>
    </row>
    <row r="1618" spans="20:29" ht="12.75">
      <c r="T1618" s="2"/>
      <c r="W1618" s="1" t="s">
        <v>1505</v>
      </c>
      <c r="AB1618" s="2" t="s">
        <v>597</v>
      </c>
      <c r="AC1618" s="5"/>
    </row>
    <row r="1619" spans="20:29" ht="12.75">
      <c r="T1619" s="2"/>
      <c r="W1619" s="1" t="s">
        <v>1506</v>
      </c>
      <c r="AB1619" s="2" t="s">
        <v>644</v>
      </c>
      <c r="AC1619" s="5"/>
    </row>
    <row r="1620" spans="20:29" ht="12.75">
      <c r="T1620" s="2"/>
      <c r="W1620" s="1" t="s">
        <v>1507</v>
      </c>
      <c r="AB1620" s="2" t="s">
        <v>572</v>
      </c>
      <c r="AC1620" s="5"/>
    </row>
    <row r="1621" spans="20:29" ht="12.75">
      <c r="T1621" s="2"/>
      <c r="W1621" s="1" t="s">
        <v>1508</v>
      </c>
      <c r="AB1621" s="2" t="s">
        <v>643</v>
      </c>
      <c r="AC1621" s="5"/>
    </row>
    <row r="1622" spans="20:29" ht="12.75">
      <c r="T1622" s="2"/>
      <c r="W1622" s="1" t="s">
        <v>1509</v>
      </c>
      <c r="AB1622" s="2" t="s">
        <v>926</v>
      </c>
      <c r="AC1622" s="5"/>
    </row>
    <row r="1623" spans="20:29" ht="12.75">
      <c r="T1623" s="2"/>
      <c r="W1623" s="1" t="s">
        <v>1510</v>
      </c>
      <c r="AB1623" s="2" t="s">
        <v>611</v>
      </c>
      <c r="AC1623" s="5"/>
    </row>
    <row r="1624" spans="20:29" ht="12.75">
      <c r="T1624" s="2"/>
      <c r="W1624" s="1" t="s">
        <v>1511</v>
      </c>
      <c r="AB1624" s="2" t="s">
        <v>4</v>
      </c>
      <c r="AC1624" s="5"/>
    </row>
    <row r="1625" spans="20:29" ht="12.75">
      <c r="T1625" s="2"/>
      <c r="W1625" s="1" t="s">
        <v>1512</v>
      </c>
      <c r="AB1625" s="2" t="s">
        <v>5</v>
      </c>
      <c r="AC1625" s="5"/>
    </row>
    <row r="1626" spans="20:29" ht="12.75">
      <c r="T1626" s="2"/>
      <c r="W1626" s="1" t="s">
        <v>1513</v>
      </c>
      <c r="AB1626" s="2" t="s">
        <v>927</v>
      </c>
      <c r="AC1626" s="5"/>
    </row>
    <row r="1627" spans="20:29" ht="12.75">
      <c r="T1627" s="2"/>
      <c r="W1627" s="1" t="s">
        <v>1514</v>
      </c>
      <c r="AB1627" s="2" t="s">
        <v>6</v>
      </c>
      <c r="AC1627" s="5"/>
    </row>
    <row r="1628" spans="20:29" ht="12.75">
      <c r="T1628" s="2"/>
      <c r="W1628" s="1" t="s">
        <v>1515</v>
      </c>
      <c r="AB1628" s="2" t="s">
        <v>7</v>
      </c>
      <c r="AC1628" s="5"/>
    </row>
    <row r="1629" spans="20:29" ht="12.75">
      <c r="T1629" s="2"/>
      <c r="W1629" s="1" t="s">
        <v>1516</v>
      </c>
      <c r="AB1629" s="2" t="s">
        <v>928</v>
      </c>
      <c r="AC1629" s="5"/>
    </row>
    <row r="1630" spans="20:29" ht="12.75">
      <c r="T1630" s="2"/>
      <c r="W1630" s="1" t="s">
        <v>1517</v>
      </c>
      <c r="AB1630" s="2" t="s">
        <v>622</v>
      </c>
      <c r="AC1630" s="5"/>
    </row>
    <row r="1631" spans="20:29" ht="12.75">
      <c r="T1631" s="2"/>
      <c r="W1631" s="1" t="s">
        <v>1518</v>
      </c>
      <c r="AB1631" s="2" t="s">
        <v>518</v>
      </c>
      <c r="AC1631" s="5"/>
    </row>
    <row r="1632" spans="20:29" ht="12.75">
      <c r="T1632" s="2"/>
      <c r="W1632" s="1" t="s">
        <v>1519</v>
      </c>
      <c r="AB1632" s="2" t="s">
        <v>870</v>
      </c>
      <c r="AC1632" s="5"/>
    </row>
    <row r="1633" spans="20:29" ht="12.75">
      <c r="T1633" s="2"/>
      <c r="W1633" s="1" t="s">
        <v>1520</v>
      </c>
      <c r="AB1633" s="2" t="s">
        <v>38</v>
      </c>
      <c r="AC1633" s="5"/>
    </row>
    <row r="1634" spans="20:29" ht="12.75">
      <c r="T1634" s="2"/>
      <c r="W1634" s="1" t="s">
        <v>1521</v>
      </c>
      <c r="AB1634" s="2" t="s">
        <v>929</v>
      </c>
      <c r="AC1634" s="5"/>
    </row>
    <row r="1635" spans="20:29" ht="12.75">
      <c r="T1635" s="2"/>
      <c r="W1635" s="1" t="s">
        <v>1522</v>
      </c>
      <c r="AB1635" s="2" t="s">
        <v>642</v>
      </c>
      <c r="AC1635" s="5"/>
    </row>
    <row r="1636" spans="20:29" ht="12.75">
      <c r="T1636" s="2"/>
      <c r="W1636" s="1" t="s">
        <v>1523</v>
      </c>
      <c r="AB1636" s="2" t="s">
        <v>8</v>
      </c>
      <c r="AC1636" s="5"/>
    </row>
    <row r="1637" spans="20:29" ht="12.75">
      <c r="T1637" s="2"/>
      <c r="W1637" s="1" t="s">
        <v>1524</v>
      </c>
      <c r="AB1637" s="2" t="s">
        <v>500</v>
      </c>
      <c r="AC1637" s="5"/>
    </row>
    <row r="1638" spans="20:29" ht="12.75">
      <c r="T1638" s="2"/>
      <c r="W1638" s="1" t="s">
        <v>1525</v>
      </c>
      <c r="AB1638" s="2" t="s">
        <v>9</v>
      </c>
      <c r="AC1638" s="5"/>
    </row>
    <row r="1639" spans="20:29" ht="12.75">
      <c r="T1639" s="2"/>
      <c r="W1639" s="1" t="s">
        <v>1526</v>
      </c>
      <c r="AB1639" s="2" t="s">
        <v>24</v>
      </c>
      <c r="AC1639" s="5"/>
    </row>
    <row r="1640" spans="20:29" ht="12.75">
      <c r="T1640" s="2"/>
      <c r="W1640" s="1" t="s">
        <v>1527</v>
      </c>
      <c r="AB1640" s="2" t="s">
        <v>10</v>
      </c>
      <c r="AC1640" s="5"/>
    </row>
    <row r="1641" spans="20:29" ht="12.75">
      <c r="T1641" s="2"/>
      <c r="W1641" s="1" t="s">
        <v>1528</v>
      </c>
      <c r="AB1641" s="2" t="s">
        <v>11</v>
      </c>
      <c r="AC1641" s="5"/>
    </row>
    <row r="1642" spans="20:29" ht="12.75">
      <c r="T1642" s="2"/>
      <c r="W1642" s="1" t="s">
        <v>1529</v>
      </c>
      <c r="AB1642" s="2" t="s">
        <v>12</v>
      </c>
      <c r="AC1642" s="5"/>
    </row>
    <row r="1643" spans="20:29" ht="12.75">
      <c r="T1643" s="2"/>
      <c r="W1643" s="1" t="s">
        <v>1530</v>
      </c>
      <c r="AB1643" s="2" t="s">
        <v>723</v>
      </c>
      <c r="AC1643" s="5"/>
    </row>
    <row r="1644" spans="20:29" ht="12.75">
      <c r="T1644" s="2"/>
      <c r="W1644" s="1" t="s">
        <v>1531</v>
      </c>
      <c r="AB1644" s="2" t="s">
        <v>930</v>
      </c>
      <c r="AC1644" s="5"/>
    </row>
    <row r="1645" spans="20:29" ht="12.75">
      <c r="T1645" s="2"/>
      <c r="W1645" s="1" t="s">
        <v>1532</v>
      </c>
      <c r="AB1645" s="2" t="s">
        <v>724</v>
      </c>
      <c r="AC1645" s="5"/>
    </row>
    <row r="1646" spans="20:29" ht="12.75">
      <c r="T1646" s="2"/>
      <c r="W1646" s="1" t="s">
        <v>1533</v>
      </c>
      <c r="AB1646" s="2" t="s">
        <v>23</v>
      </c>
      <c r="AC1646" s="5"/>
    </row>
    <row r="1647" spans="20:29" ht="12.75">
      <c r="T1647" s="2"/>
      <c r="W1647" s="1" t="s">
        <v>1534</v>
      </c>
      <c r="AB1647" s="2" t="s">
        <v>13</v>
      </c>
      <c r="AC1647" s="5"/>
    </row>
    <row r="1648" spans="20:29" ht="12.75">
      <c r="T1648" s="2"/>
      <c r="W1648" s="1" t="s">
        <v>1535</v>
      </c>
      <c r="AB1648" s="2" t="s">
        <v>592</v>
      </c>
      <c r="AC1648" s="5"/>
    </row>
    <row r="1649" spans="20:29" ht="12.75">
      <c r="T1649" s="2"/>
      <c r="W1649" s="1" t="s">
        <v>1536</v>
      </c>
      <c r="AB1649" s="2" t="s">
        <v>530</v>
      </c>
      <c r="AC1649" s="5"/>
    </row>
    <row r="1650" spans="20:29" ht="12.75">
      <c r="T1650" s="2"/>
      <c r="W1650" s="1" t="s">
        <v>1537</v>
      </c>
      <c r="AB1650" s="2" t="s">
        <v>641</v>
      </c>
      <c r="AC1650" s="5"/>
    </row>
    <row r="1651" spans="20:29" ht="12.75">
      <c r="T1651" s="2"/>
      <c r="W1651" s="1" t="s">
        <v>1538</v>
      </c>
      <c r="AB1651" s="2" t="s">
        <v>14</v>
      </c>
      <c r="AC1651" s="5"/>
    </row>
    <row r="1652" spans="20:29" ht="12.75">
      <c r="T1652" s="2"/>
      <c r="W1652" s="1" t="s">
        <v>1539</v>
      </c>
      <c r="AB1652" s="2" t="s">
        <v>761</v>
      </c>
      <c r="AC1652" s="5"/>
    </row>
    <row r="1653" spans="20:29" ht="12.75">
      <c r="T1653" s="2"/>
      <c r="W1653" s="1" t="s">
        <v>1540</v>
      </c>
      <c r="AB1653" s="2" t="s">
        <v>15</v>
      </c>
      <c r="AC1653" s="5"/>
    </row>
    <row r="1654" spans="20:29" ht="12.75">
      <c r="T1654" s="2"/>
      <c r="W1654" s="1" t="s">
        <v>1541</v>
      </c>
      <c r="AB1654" s="2" t="s">
        <v>931</v>
      </c>
      <c r="AC1654" s="5"/>
    </row>
    <row r="1655" spans="20:29" ht="12.75">
      <c r="T1655" s="2"/>
      <c r="W1655" s="1" t="s">
        <v>1542</v>
      </c>
      <c r="AB1655" s="2" t="s">
        <v>16</v>
      </c>
      <c r="AC1655" s="5"/>
    </row>
    <row r="1656" spans="20:29" ht="12.75">
      <c r="T1656" s="2"/>
      <c r="W1656" s="1" t="s">
        <v>1543</v>
      </c>
      <c r="AB1656" s="2" t="s">
        <v>597</v>
      </c>
      <c r="AC1656" s="5"/>
    </row>
    <row r="1657" spans="20:29" ht="12.75">
      <c r="T1657" s="2"/>
      <c r="W1657" s="1" t="s">
        <v>1544</v>
      </c>
      <c r="AB1657" s="2" t="s">
        <v>125</v>
      </c>
      <c r="AC1657" s="5"/>
    </row>
    <row r="1658" spans="20:29" ht="12.75">
      <c r="T1658" s="2"/>
      <c r="W1658" s="1" t="s">
        <v>1545</v>
      </c>
      <c r="AB1658" s="2" t="s">
        <v>17</v>
      </c>
      <c r="AC1658" s="5"/>
    </row>
    <row r="1659" spans="20:29" ht="12.75">
      <c r="T1659" s="2"/>
      <c r="W1659" s="1" t="s">
        <v>1546</v>
      </c>
      <c r="AB1659" s="2" t="s">
        <v>18</v>
      </c>
      <c r="AC1659" s="5"/>
    </row>
    <row r="1660" spans="20:29" ht="12.75">
      <c r="T1660" s="2"/>
      <c r="W1660" s="1" t="s">
        <v>1547</v>
      </c>
      <c r="AB1660" s="2" t="s">
        <v>932</v>
      </c>
      <c r="AC1660" s="5"/>
    </row>
    <row r="1661" spans="20:29" ht="12.75">
      <c r="T1661" s="2"/>
      <c r="W1661" s="1" t="s">
        <v>1548</v>
      </c>
      <c r="AB1661" s="2" t="s">
        <v>725</v>
      </c>
      <c r="AC1661" s="5"/>
    </row>
    <row r="1662" spans="20:29" ht="12.75">
      <c r="T1662" s="2"/>
      <c r="W1662" s="1" t="s">
        <v>1549</v>
      </c>
      <c r="AB1662" s="2" t="s">
        <v>640</v>
      </c>
      <c r="AC1662" s="5"/>
    </row>
    <row r="1663" spans="20:29" ht="12.75">
      <c r="T1663" s="2"/>
      <c r="W1663" s="1" t="s">
        <v>1550</v>
      </c>
      <c r="AB1663" s="2" t="s">
        <v>19</v>
      </c>
      <c r="AC1663" s="5"/>
    </row>
    <row r="1664" spans="20:29" ht="12.75">
      <c r="T1664" s="2"/>
      <c r="W1664" s="1" t="s">
        <v>2026</v>
      </c>
      <c r="AB1664" s="2" t="s">
        <v>578</v>
      </c>
      <c r="AC1664" s="5"/>
    </row>
    <row r="1665" spans="20:29" ht="12.75">
      <c r="T1665" s="2"/>
      <c r="W1665" s="1" t="s">
        <v>1551</v>
      </c>
      <c r="AB1665" s="2" t="s">
        <v>933</v>
      </c>
      <c r="AC1665" s="5"/>
    </row>
    <row r="1666" spans="20:29" ht="12.75">
      <c r="T1666" s="2"/>
      <c r="W1666" s="1" t="s">
        <v>1552</v>
      </c>
      <c r="AB1666" s="2" t="s">
        <v>20</v>
      </c>
      <c r="AC1666" s="5"/>
    </row>
    <row r="1667" spans="20:29" ht="12.75">
      <c r="T1667" s="2"/>
      <c r="W1667" s="1" t="s">
        <v>1553</v>
      </c>
      <c r="AB1667" s="2" t="s">
        <v>21</v>
      </c>
      <c r="AC1667" s="5"/>
    </row>
    <row r="1668" spans="20:29" ht="12.75">
      <c r="T1668" s="2"/>
      <c r="W1668" s="1" t="s">
        <v>1554</v>
      </c>
      <c r="AB1668" s="2" t="s">
        <v>637</v>
      </c>
      <c r="AC1668" s="5"/>
    </row>
    <row r="1669" spans="20:29" ht="12.75">
      <c r="T1669" s="2"/>
      <c r="W1669" s="1" t="s">
        <v>1555</v>
      </c>
      <c r="AB1669" s="2" t="s">
        <v>22</v>
      </c>
      <c r="AC1669" s="5"/>
    </row>
    <row r="1670" spans="20:29" ht="12.75">
      <c r="T1670" s="2"/>
      <c r="W1670" s="1" t="s">
        <v>1556</v>
      </c>
      <c r="AB1670" s="2" t="s">
        <v>492</v>
      </c>
      <c r="AC1670" s="5"/>
    </row>
    <row r="1671" spans="20:29" ht="12.75">
      <c r="T1671" s="2"/>
      <c r="W1671" s="1" t="s">
        <v>1557</v>
      </c>
      <c r="AB1671" s="2" t="s">
        <v>934</v>
      </c>
      <c r="AC1671" s="5"/>
    </row>
    <row r="1672" spans="20:29" ht="12.75">
      <c r="T1672" s="2"/>
      <c r="W1672" s="1" t="s">
        <v>1558</v>
      </c>
      <c r="AB1672" s="2" t="s">
        <v>493</v>
      </c>
      <c r="AC1672" s="5"/>
    </row>
    <row r="1673" spans="20:29" ht="12.75">
      <c r="T1673" s="2"/>
      <c r="W1673" s="1" t="s">
        <v>1559</v>
      </c>
      <c r="AB1673" s="2" t="s">
        <v>635</v>
      </c>
      <c r="AC1673" s="5"/>
    </row>
    <row r="1674" spans="20:29" ht="12.75">
      <c r="T1674" s="2"/>
      <c r="W1674" s="1" t="s">
        <v>1560</v>
      </c>
      <c r="AB1674" s="2" t="s">
        <v>879</v>
      </c>
      <c r="AC1674" s="5"/>
    </row>
    <row r="1675" spans="20:29" ht="12.75">
      <c r="T1675" s="2"/>
      <c r="W1675" s="1" t="s">
        <v>1561</v>
      </c>
      <c r="AB1675" s="2" t="s">
        <v>636</v>
      </c>
      <c r="AC1675" s="5"/>
    </row>
    <row r="1676" spans="20:29" ht="12.75">
      <c r="T1676" s="2"/>
      <c r="W1676" s="1" t="s">
        <v>1562</v>
      </c>
      <c r="AB1676" s="2" t="s">
        <v>634</v>
      </c>
      <c r="AC1676" s="5"/>
    </row>
    <row r="1677" spans="20:29" ht="12.75">
      <c r="T1677" s="2"/>
      <c r="W1677" s="1" t="s">
        <v>1563</v>
      </c>
      <c r="AB1677" s="2" t="s">
        <v>490</v>
      </c>
      <c r="AC1677" s="5"/>
    </row>
    <row r="1678" spans="20:29" ht="12.75">
      <c r="T1678" s="2"/>
      <c r="W1678" s="1" t="s">
        <v>1564</v>
      </c>
      <c r="AB1678" s="2" t="s">
        <v>638</v>
      </c>
      <c r="AC1678" s="5"/>
    </row>
    <row r="1679" spans="20:29" ht="12.75">
      <c r="T1679" s="2"/>
      <c r="W1679" s="1" t="s">
        <v>1565</v>
      </c>
      <c r="AB1679" s="2" t="s">
        <v>636</v>
      </c>
      <c r="AC1679" s="5"/>
    </row>
    <row r="1680" spans="20:29" ht="12.75">
      <c r="T1680" s="2"/>
      <c r="W1680" s="1" t="s">
        <v>1566</v>
      </c>
      <c r="AB1680" s="2" t="s">
        <v>553</v>
      </c>
      <c r="AC1680" s="5"/>
    </row>
    <row r="1681" spans="20:29" ht="12.75">
      <c r="T1681" s="2"/>
      <c r="W1681" s="1" t="s">
        <v>1567</v>
      </c>
      <c r="AB1681" s="2" t="s">
        <v>633</v>
      </c>
      <c r="AC1681" s="5"/>
    </row>
    <row r="1682" spans="20:29" ht="12.75">
      <c r="T1682" s="2"/>
      <c r="W1682" s="1" t="s">
        <v>1568</v>
      </c>
      <c r="AB1682" s="2" t="s">
        <v>639</v>
      </c>
      <c r="AC1682" s="5"/>
    </row>
    <row r="1683" spans="20:29" ht="12.75">
      <c r="T1683" s="2"/>
      <c r="W1683" s="1" t="s">
        <v>1569</v>
      </c>
      <c r="AB1683" s="2" t="s">
        <v>726</v>
      </c>
      <c r="AC1683" s="5"/>
    </row>
    <row r="1684" spans="20:29" ht="12.75">
      <c r="T1684" s="2"/>
      <c r="W1684" s="1" t="s">
        <v>1570</v>
      </c>
      <c r="AB1684" s="2" t="s">
        <v>439</v>
      </c>
      <c r="AC1684" s="5"/>
    </row>
    <row r="1685" spans="20:29" ht="12.75">
      <c r="T1685" s="2"/>
      <c r="W1685" s="1" t="s">
        <v>1571</v>
      </c>
      <c r="AB1685" s="2" t="s">
        <v>727</v>
      </c>
      <c r="AC1685" s="5"/>
    </row>
    <row r="1686" spans="20:29" ht="12.75">
      <c r="T1686" s="2"/>
      <c r="W1686" s="1" t="s">
        <v>1572</v>
      </c>
      <c r="AB1686" s="2" t="s">
        <v>632</v>
      </c>
      <c r="AC1686" s="5"/>
    </row>
    <row r="1687" spans="20:29" ht="12.75">
      <c r="T1687" s="2"/>
      <c r="W1687" s="1" t="s">
        <v>1573</v>
      </c>
      <c r="AB1687" s="2" t="s">
        <v>631</v>
      </c>
      <c r="AC1687" s="5"/>
    </row>
    <row r="1688" spans="20:29" ht="12.75">
      <c r="T1688" s="2"/>
      <c r="W1688" s="1" t="s">
        <v>1574</v>
      </c>
      <c r="AB1688" s="2" t="s">
        <v>141</v>
      </c>
      <c r="AC1688" s="5"/>
    </row>
    <row r="1689" spans="20:29" ht="12.75">
      <c r="T1689" s="2"/>
      <c r="W1689" s="1" t="s">
        <v>1575</v>
      </c>
      <c r="AB1689" s="2" t="s">
        <v>373</v>
      </c>
      <c r="AC1689" s="5"/>
    </row>
    <row r="1690" spans="20:29" ht="12.75">
      <c r="T1690" s="2"/>
      <c r="W1690" s="1" t="s">
        <v>1576</v>
      </c>
      <c r="AB1690" s="2" t="s">
        <v>407</v>
      </c>
      <c r="AC1690" s="5"/>
    </row>
    <row r="1691" spans="20:29" ht="12.75">
      <c r="T1691" s="2"/>
      <c r="W1691" s="1" t="s">
        <v>1577</v>
      </c>
      <c r="AB1691" s="2" t="s">
        <v>554</v>
      </c>
      <c r="AC1691" s="5"/>
    </row>
    <row r="1692" spans="20:29" ht="12.75">
      <c r="T1692" s="2"/>
      <c r="W1692" s="1" t="s">
        <v>1578</v>
      </c>
      <c r="AB1692" s="2" t="s">
        <v>905</v>
      </c>
      <c r="AC1692" s="5"/>
    </row>
    <row r="1693" spans="20:29" ht="12.75">
      <c r="T1693" s="2"/>
      <c r="W1693" s="1" t="s">
        <v>1579</v>
      </c>
      <c r="AB1693" s="2" t="s">
        <v>628</v>
      </c>
      <c r="AC1693" s="5"/>
    </row>
    <row r="1694" spans="20:29" ht="12.75">
      <c r="T1694" s="2"/>
      <c r="W1694" s="1" t="s">
        <v>1580</v>
      </c>
      <c r="AB1694" s="2" t="s">
        <v>431</v>
      </c>
      <c r="AC1694" s="5"/>
    </row>
    <row r="1695" spans="20:29" ht="12.75">
      <c r="T1695" s="2"/>
      <c r="W1695" s="1" t="s">
        <v>1581</v>
      </c>
      <c r="AB1695" s="2" t="s">
        <v>862</v>
      </c>
      <c r="AC1695" s="5"/>
    </row>
    <row r="1696" spans="20:29" ht="12.75">
      <c r="T1696" s="2"/>
      <c r="W1696" s="1" t="s">
        <v>1582</v>
      </c>
      <c r="AB1696" s="2" t="s">
        <v>628</v>
      </c>
      <c r="AC1696" s="5"/>
    </row>
    <row r="1697" spans="20:29" ht="12.75">
      <c r="T1697" s="2"/>
      <c r="W1697" s="1" t="s">
        <v>1583</v>
      </c>
      <c r="AB1697" s="2" t="s">
        <v>555</v>
      </c>
      <c r="AC1697" s="5"/>
    </row>
    <row r="1698" spans="20:29" ht="12.75">
      <c r="T1698" s="2"/>
      <c r="W1698" s="1" t="s">
        <v>1584</v>
      </c>
      <c r="AB1698" s="2" t="s">
        <v>438</v>
      </c>
      <c r="AC1698" s="5"/>
    </row>
    <row r="1699" spans="20:29" ht="12.75">
      <c r="T1699" s="2"/>
      <c r="W1699" s="1" t="s">
        <v>1585</v>
      </c>
      <c r="AB1699" s="2" t="s">
        <v>556</v>
      </c>
      <c r="AC1699" s="5"/>
    </row>
    <row r="1700" spans="20:29" ht="12.75">
      <c r="T1700" s="2"/>
      <c r="W1700" s="1" t="s">
        <v>1586</v>
      </c>
      <c r="AB1700" s="2" t="s">
        <v>511</v>
      </c>
      <c r="AC1700" s="5"/>
    </row>
    <row r="1701" spans="20:29" ht="12.75">
      <c r="T1701" s="2"/>
      <c r="W1701" s="1" t="s">
        <v>1587</v>
      </c>
      <c r="AB1701" s="2" t="s">
        <v>935</v>
      </c>
      <c r="AC1701" s="5"/>
    </row>
    <row r="1702" spans="20:29" ht="12.75">
      <c r="T1702" s="2"/>
      <c r="W1702" s="1" t="s">
        <v>1588</v>
      </c>
      <c r="AB1702" s="2" t="s">
        <v>146</v>
      </c>
      <c r="AC1702" s="5"/>
    </row>
    <row r="1703" spans="20:29" ht="12.75">
      <c r="T1703" s="2"/>
      <c r="W1703" s="1" t="s">
        <v>1589</v>
      </c>
      <c r="AB1703" s="2" t="s">
        <v>650</v>
      </c>
      <c r="AC1703" s="5"/>
    </row>
    <row r="1704" spans="20:29" ht="12.75">
      <c r="T1704" s="2"/>
      <c r="W1704" s="1" t="s">
        <v>1590</v>
      </c>
      <c r="AB1704" s="2" t="s">
        <v>627</v>
      </c>
      <c r="AC1704" s="5"/>
    </row>
    <row r="1705" spans="20:29" ht="12.75">
      <c r="T1705" s="2"/>
      <c r="W1705" s="1" t="s">
        <v>1591</v>
      </c>
      <c r="AB1705" s="2" t="s">
        <v>557</v>
      </c>
      <c r="AC1705" s="5"/>
    </row>
    <row r="1706" spans="20:29" ht="12.75">
      <c r="T1706" s="2"/>
      <c r="W1706" s="1" t="s">
        <v>1592</v>
      </c>
      <c r="AB1706" s="2" t="s">
        <v>625</v>
      </c>
      <c r="AC1706" s="5"/>
    </row>
    <row r="1707" spans="20:29" ht="12.75">
      <c r="T1707" s="2"/>
      <c r="W1707" s="1" t="s">
        <v>1593</v>
      </c>
      <c r="AB1707" s="2" t="s">
        <v>626</v>
      </c>
      <c r="AC1707" s="5"/>
    </row>
    <row r="1708" spans="20:29" ht="12.75">
      <c r="T1708" s="2"/>
      <c r="W1708" s="1" t="s">
        <v>1594</v>
      </c>
      <c r="AB1708" s="2" t="s">
        <v>624</v>
      </c>
      <c r="AC1708" s="5"/>
    </row>
    <row r="1709" spans="1:29" ht="12.75">
      <c r="A1709" s="2"/>
      <c r="T1709" s="2"/>
      <c r="W1709" s="1" t="s">
        <v>1595</v>
      </c>
      <c r="AB1709" s="2" t="s">
        <v>623</v>
      </c>
      <c r="AC1709" s="5"/>
    </row>
    <row r="1710" spans="20:29" ht="12.75">
      <c r="T1710" s="2"/>
      <c r="W1710" s="1" t="s">
        <v>1596</v>
      </c>
      <c r="AB1710" s="2" t="s">
        <v>621</v>
      </c>
      <c r="AC1710" s="5"/>
    </row>
    <row r="1711" spans="20:29" ht="12.75">
      <c r="T1711" s="2"/>
      <c r="W1711" s="1" t="s">
        <v>1597</v>
      </c>
      <c r="AB1711" s="2" t="s">
        <v>622</v>
      </c>
      <c r="AC1711" s="5"/>
    </row>
    <row r="1712" spans="20:29" ht="12.75">
      <c r="T1712" s="2"/>
      <c r="W1712" s="1" t="s">
        <v>1598</v>
      </c>
      <c r="AB1712" s="2" t="s">
        <v>620</v>
      </c>
      <c r="AC1712" s="5"/>
    </row>
    <row r="1713" spans="20:29" ht="12.75">
      <c r="T1713" s="2"/>
      <c r="W1713" s="1" t="s">
        <v>1599</v>
      </c>
      <c r="AB1713" s="2" t="s">
        <v>558</v>
      </c>
      <c r="AC1713" s="5"/>
    </row>
    <row r="1714" spans="20:29" ht="12.75">
      <c r="T1714" s="2"/>
      <c r="W1714" s="1" t="s">
        <v>1600</v>
      </c>
      <c r="AB1714" s="2" t="s">
        <v>559</v>
      </c>
      <c r="AC1714" s="5"/>
    </row>
    <row r="1715" spans="20:29" ht="12.75">
      <c r="T1715" s="2"/>
      <c r="W1715" s="1" t="s">
        <v>1601</v>
      </c>
      <c r="AB1715" s="2" t="s">
        <v>560</v>
      </c>
      <c r="AC1715" s="5"/>
    </row>
    <row r="1716" spans="20:29" ht="12.75">
      <c r="T1716" s="2"/>
      <c r="W1716" s="1" t="s">
        <v>1602</v>
      </c>
      <c r="AB1716" s="2" t="s">
        <v>885</v>
      </c>
      <c r="AC1716" s="5"/>
    </row>
    <row r="1717" spans="20:29" ht="12.75">
      <c r="T1717" s="2"/>
      <c r="W1717" s="1" t="s">
        <v>1603</v>
      </c>
      <c r="AB1717" s="2" t="s">
        <v>561</v>
      </c>
      <c r="AC1717" s="5"/>
    </row>
    <row r="1718" spans="20:29" ht="12.75">
      <c r="T1718" s="2"/>
      <c r="W1718" s="1" t="s">
        <v>1604</v>
      </c>
      <c r="AB1718" s="2" t="s">
        <v>936</v>
      </c>
      <c r="AC1718" s="5"/>
    </row>
    <row r="1719" spans="20:29" ht="12.75">
      <c r="T1719" s="2"/>
      <c r="W1719" s="1" t="s">
        <v>1605</v>
      </c>
      <c r="AB1719" s="2" t="s">
        <v>562</v>
      </c>
      <c r="AC1719" s="5"/>
    </row>
    <row r="1720" spans="20:29" ht="12.75">
      <c r="T1720" s="2"/>
      <c r="W1720" s="1" t="s">
        <v>1606</v>
      </c>
      <c r="AB1720" s="2" t="s">
        <v>64</v>
      </c>
      <c r="AC1720" s="5"/>
    </row>
    <row r="1721" spans="20:29" ht="12.75">
      <c r="T1721" s="2"/>
      <c r="W1721" s="1" t="s">
        <v>1607</v>
      </c>
      <c r="AB1721" s="2" t="s">
        <v>315</v>
      </c>
      <c r="AC1721" s="5"/>
    </row>
    <row r="1722" spans="20:29" ht="12.75">
      <c r="T1722" s="2"/>
      <c r="W1722" s="1" t="s">
        <v>1608</v>
      </c>
      <c r="AB1722" s="2" t="s">
        <v>619</v>
      </c>
      <c r="AC1722" s="5"/>
    </row>
    <row r="1723" spans="20:29" ht="12.75">
      <c r="T1723" s="2"/>
      <c r="W1723" s="1" t="s">
        <v>1609</v>
      </c>
      <c r="AB1723" s="2" t="s">
        <v>491</v>
      </c>
      <c r="AC1723" s="5"/>
    </row>
    <row r="1724" spans="20:29" ht="12.75">
      <c r="T1724" s="2"/>
      <c r="W1724" s="1" t="s">
        <v>1610</v>
      </c>
      <c r="AB1724" s="2" t="s">
        <v>618</v>
      </c>
      <c r="AC1724" s="5"/>
    </row>
    <row r="1725" spans="20:29" ht="12.75">
      <c r="T1725" s="2"/>
      <c r="W1725" s="1" t="s">
        <v>1611</v>
      </c>
      <c r="AB1725" s="2" t="s">
        <v>563</v>
      </c>
      <c r="AC1725" s="5"/>
    </row>
    <row r="1726" spans="20:29" ht="12.75">
      <c r="T1726" s="2"/>
      <c r="W1726" s="1" t="s">
        <v>1612</v>
      </c>
      <c r="AB1726" s="2" t="s">
        <v>564</v>
      </c>
      <c r="AC1726" s="5"/>
    </row>
    <row r="1727" spans="20:29" ht="12.75">
      <c r="T1727" s="2"/>
      <c r="W1727" s="1" t="s">
        <v>1613</v>
      </c>
      <c r="AB1727" s="2" t="s">
        <v>728</v>
      </c>
      <c r="AC1727" s="5"/>
    </row>
    <row r="1728" spans="20:29" ht="12.75">
      <c r="T1728" s="2"/>
      <c r="W1728" s="1" t="s">
        <v>1614</v>
      </c>
      <c r="AB1728" s="2" t="s">
        <v>729</v>
      </c>
      <c r="AC1728" s="5"/>
    </row>
    <row r="1729" spans="20:29" ht="12.75">
      <c r="T1729" s="2"/>
      <c r="W1729" s="1" t="s">
        <v>1615</v>
      </c>
      <c r="AB1729" s="2" t="s">
        <v>565</v>
      </c>
      <c r="AC1729" s="5"/>
    </row>
    <row r="1730" spans="20:29" ht="12.75">
      <c r="T1730" s="2"/>
      <c r="W1730" s="1" t="s">
        <v>1616</v>
      </c>
      <c r="AB1730" s="2" t="s">
        <v>615</v>
      </c>
      <c r="AC1730" s="5"/>
    </row>
    <row r="1731" spans="20:29" ht="12.75">
      <c r="T1731" s="2"/>
      <c r="W1731" s="1" t="s">
        <v>1617</v>
      </c>
      <c r="AB1731" s="2" t="s">
        <v>614</v>
      </c>
      <c r="AC1731" s="5"/>
    </row>
    <row r="1732" spans="20:29" ht="12.75">
      <c r="T1732" s="2"/>
      <c r="W1732" s="1" t="s">
        <v>1618</v>
      </c>
      <c r="AB1732" s="2" t="s">
        <v>730</v>
      </c>
      <c r="AC1732" s="5"/>
    </row>
    <row r="1733" spans="20:29" ht="12.75">
      <c r="T1733" s="2"/>
      <c r="W1733" s="1" t="s">
        <v>1619</v>
      </c>
      <c r="AB1733" s="2" t="s">
        <v>937</v>
      </c>
      <c r="AC1733" s="5"/>
    </row>
    <row r="1734" spans="20:29" ht="12.75">
      <c r="T1734" s="2"/>
      <c r="W1734" s="1" t="s">
        <v>1620</v>
      </c>
      <c r="AB1734" s="2" t="s">
        <v>613</v>
      </c>
      <c r="AC1734" s="5"/>
    </row>
    <row r="1735" spans="20:29" ht="12.75">
      <c r="T1735" s="2"/>
      <c r="W1735" s="1" t="s">
        <v>1621</v>
      </c>
      <c r="AB1735" s="2" t="s">
        <v>612</v>
      </c>
      <c r="AC1735" s="5"/>
    </row>
    <row r="1736" spans="20:29" ht="12.75">
      <c r="T1736" s="2"/>
      <c r="W1736" s="1" t="s">
        <v>1622</v>
      </c>
      <c r="AB1736" s="2" t="s">
        <v>611</v>
      </c>
      <c r="AC1736" s="5"/>
    </row>
    <row r="1737" spans="20:29" ht="12.75">
      <c r="T1737" s="2"/>
      <c r="W1737" s="1" t="s">
        <v>1623</v>
      </c>
      <c r="AB1737" s="2" t="s">
        <v>731</v>
      </c>
      <c r="AC1737" s="5"/>
    </row>
    <row r="1738" spans="20:29" ht="12.75">
      <c r="T1738" s="2"/>
      <c r="W1738" s="1" t="s">
        <v>1624</v>
      </c>
      <c r="AB1738" s="2" t="s">
        <v>458</v>
      </c>
      <c r="AC1738" s="5"/>
    </row>
    <row r="1739" spans="20:29" ht="12.75">
      <c r="T1739" s="2"/>
      <c r="W1739" s="1" t="s">
        <v>1625</v>
      </c>
      <c r="AB1739" s="2" t="s">
        <v>566</v>
      </c>
      <c r="AC1739" s="5"/>
    </row>
    <row r="1740" spans="20:29" ht="12.75">
      <c r="T1740" s="2"/>
      <c r="W1740" s="1" t="s">
        <v>1626</v>
      </c>
      <c r="AB1740" s="2" t="s">
        <v>147</v>
      </c>
      <c r="AC1740" s="5"/>
    </row>
    <row r="1741" spans="20:29" ht="12.75">
      <c r="T1741" s="2"/>
      <c r="W1741" s="1" t="s">
        <v>1627</v>
      </c>
      <c r="AB1741" s="2" t="s">
        <v>456</v>
      </c>
      <c r="AC1741" s="5"/>
    </row>
    <row r="1742" spans="20:29" ht="12.75">
      <c r="T1742" s="2"/>
      <c r="W1742" s="1" t="s">
        <v>1628</v>
      </c>
      <c r="AB1742" s="2" t="s">
        <v>567</v>
      </c>
      <c r="AC1742" s="5"/>
    </row>
    <row r="1743" spans="20:29" ht="12.75">
      <c r="T1743" s="2"/>
      <c r="W1743" s="1" t="s">
        <v>1629</v>
      </c>
      <c r="AB1743" s="2" t="s">
        <v>457</v>
      </c>
      <c r="AC1743" s="5"/>
    </row>
    <row r="1744" spans="20:29" ht="12.75">
      <c r="T1744" s="2"/>
      <c r="W1744" s="1" t="s">
        <v>1630</v>
      </c>
      <c r="AB1744" s="2" t="s">
        <v>308</v>
      </c>
      <c r="AC1744" s="5"/>
    </row>
    <row r="1745" spans="20:29" ht="12.75">
      <c r="T1745" s="2"/>
      <c r="W1745" s="1" t="s">
        <v>1631</v>
      </c>
      <c r="AB1745" s="2" t="s">
        <v>732</v>
      </c>
      <c r="AC1745" s="5"/>
    </row>
    <row r="1746" spans="20:29" ht="12.75">
      <c r="T1746" s="2"/>
      <c r="W1746" s="1" t="s">
        <v>1632</v>
      </c>
      <c r="AB1746" s="2" t="s">
        <v>733</v>
      </c>
      <c r="AC1746" s="5"/>
    </row>
    <row r="1747" spans="20:29" ht="12.75">
      <c r="T1747" s="2"/>
      <c r="W1747" s="1" t="s">
        <v>1633</v>
      </c>
      <c r="AB1747" s="2" t="s">
        <v>734</v>
      </c>
      <c r="AC1747" s="5"/>
    </row>
    <row r="1748" spans="20:29" ht="12.75">
      <c r="T1748" s="2"/>
      <c r="W1748" s="1" t="s">
        <v>1634</v>
      </c>
      <c r="AB1748" s="2" t="s">
        <v>451</v>
      </c>
      <c r="AC1748" s="5"/>
    </row>
    <row r="1749" spans="20:29" ht="12.75">
      <c r="T1749" s="2"/>
      <c r="W1749" s="1" t="s">
        <v>1635</v>
      </c>
      <c r="AB1749" s="2" t="s">
        <v>453</v>
      </c>
      <c r="AC1749" s="5"/>
    </row>
    <row r="1750" spans="20:29" ht="12.75">
      <c r="T1750" s="2"/>
      <c r="W1750" s="1" t="s">
        <v>1636</v>
      </c>
      <c r="AB1750" s="2" t="s">
        <v>607</v>
      </c>
      <c r="AC1750" s="5"/>
    </row>
    <row r="1751" spans="20:29" ht="12.75">
      <c r="T1751" s="2"/>
      <c r="W1751" s="1" t="s">
        <v>1637</v>
      </c>
      <c r="AB1751" s="2" t="s">
        <v>476</v>
      </c>
      <c r="AC1751" s="5"/>
    </row>
    <row r="1752" spans="20:29" ht="12.75">
      <c r="T1752" s="2"/>
      <c r="W1752" s="1" t="s">
        <v>1638</v>
      </c>
      <c r="AB1752" s="2" t="s">
        <v>938</v>
      </c>
      <c r="AC1752" s="5"/>
    </row>
    <row r="1753" spans="20:29" ht="12.75">
      <c r="T1753" s="2"/>
      <c r="W1753" s="1" t="s">
        <v>1639</v>
      </c>
      <c r="AB1753" s="2" t="s">
        <v>608</v>
      </c>
      <c r="AC1753" s="5"/>
    </row>
    <row r="1754" spans="20:29" ht="12.75">
      <c r="T1754" s="2"/>
      <c r="W1754" s="1" t="s">
        <v>1640</v>
      </c>
      <c r="AB1754" s="2" t="s">
        <v>939</v>
      </c>
      <c r="AC1754" s="5"/>
    </row>
    <row r="1755" spans="20:29" ht="12.75">
      <c r="T1755" s="2"/>
      <c r="W1755" s="1" t="s">
        <v>1641</v>
      </c>
      <c r="AB1755" s="2" t="s">
        <v>606</v>
      </c>
      <c r="AC1755" s="5"/>
    </row>
    <row r="1756" spans="20:29" ht="12.75">
      <c r="T1756" s="2"/>
      <c r="W1756" s="1" t="s">
        <v>1642</v>
      </c>
      <c r="AB1756" s="2" t="s">
        <v>889</v>
      </c>
      <c r="AC1756" s="5"/>
    </row>
    <row r="1757" spans="20:29" ht="12.75">
      <c r="T1757" s="2"/>
      <c r="W1757" s="1" t="s">
        <v>1643</v>
      </c>
      <c r="AB1757" s="2" t="s">
        <v>603</v>
      </c>
      <c r="AC1757" s="5"/>
    </row>
    <row r="1758" spans="20:29" ht="12.75">
      <c r="T1758" s="2"/>
      <c r="W1758" s="1" t="s">
        <v>1644</v>
      </c>
      <c r="AB1758" s="2" t="s">
        <v>598</v>
      </c>
      <c r="AC1758" s="5"/>
    </row>
    <row r="1759" spans="20:29" ht="12.75">
      <c r="T1759" s="2"/>
      <c r="W1759" s="1" t="s">
        <v>1645</v>
      </c>
      <c r="AB1759" s="2" t="s">
        <v>609</v>
      </c>
      <c r="AC1759" s="5"/>
    </row>
    <row r="1760" spans="20:29" ht="12.75">
      <c r="T1760" s="2"/>
      <c r="W1760" s="1" t="s">
        <v>1646</v>
      </c>
      <c r="AB1760" s="2" t="s">
        <v>610</v>
      </c>
      <c r="AC1760" s="5"/>
    </row>
    <row r="1761" spans="20:29" ht="12.75">
      <c r="T1761" s="2"/>
      <c r="W1761" s="1" t="s">
        <v>1647</v>
      </c>
      <c r="AB1761" s="2" t="s">
        <v>735</v>
      </c>
      <c r="AC1761" s="5"/>
    </row>
    <row r="1762" spans="20:29" ht="12.75">
      <c r="T1762" s="2"/>
      <c r="W1762" s="1" t="s">
        <v>1648</v>
      </c>
      <c r="AB1762" s="2" t="s">
        <v>589</v>
      </c>
      <c r="AC1762" s="5"/>
    </row>
    <row r="1763" spans="20:29" ht="12.75">
      <c r="T1763" s="2"/>
      <c r="W1763" s="1" t="s">
        <v>1649</v>
      </c>
      <c r="AB1763" s="2" t="s">
        <v>596</v>
      </c>
      <c r="AC1763" s="5"/>
    </row>
    <row r="1764" spans="20:29" ht="12.75">
      <c r="T1764" s="2"/>
      <c r="W1764" s="1" t="s">
        <v>1650</v>
      </c>
      <c r="AB1764" s="2" t="s">
        <v>882</v>
      </c>
      <c r="AC1764" s="5"/>
    </row>
    <row r="1765" spans="20:29" ht="12.75">
      <c r="T1765" s="2"/>
      <c r="W1765" s="1" t="s">
        <v>1651</v>
      </c>
      <c r="AB1765" s="2" t="s">
        <v>591</v>
      </c>
      <c r="AC1765" s="5"/>
    </row>
    <row r="1766" spans="20:29" ht="12.75">
      <c r="T1766" s="2"/>
      <c r="W1766" s="1" t="s">
        <v>1652</v>
      </c>
      <c r="AB1766" s="2" t="s">
        <v>592</v>
      </c>
      <c r="AC1766" s="5"/>
    </row>
    <row r="1767" spans="20:29" ht="12.75">
      <c r="T1767" s="2"/>
      <c r="W1767" s="1" t="s">
        <v>1653</v>
      </c>
      <c r="AB1767" s="2" t="s">
        <v>597</v>
      </c>
      <c r="AC1767" s="5"/>
    </row>
    <row r="1768" spans="20:29" ht="12.75">
      <c r="T1768" s="2"/>
      <c r="W1768" s="1" t="s">
        <v>1654</v>
      </c>
      <c r="AB1768" s="2" t="s">
        <v>766</v>
      </c>
      <c r="AC1768" s="5"/>
    </row>
    <row r="1769" spans="20:29" ht="12.75">
      <c r="T1769" s="2"/>
      <c r="W1769" s="1" t="s">
        <v>1655</v>
      </c>
      <c r="AB1769" s="2" t="s">
        <v>601</v>
      </c>
      <c r="AC1769" s="5"/>
    </row>
    <row r="1770" spans="20:29" ht="12.75">
      <c r="T1770" s="2"/>
      <c r="W1770" s="1" t="s">
        <v>1656</v>
      </c>
      <c r="AB1770" s="2" t="s">
        <v>594</v>
      </c>
      <c r="AC1770" s="5"/>
    </row>
    <row r="1771" spans="20:29" ht="12.75">
      <c r="T1771" s="2"/>
      <c r="W1771" s="1" t="s">
        <v>1657</v>
      </c>
      <c r="AB1771" s="2" t="s">
        <v>112</v>
      </c>
      <c r="AC1771" s="5"/>
    </row>
    <row r="1772" spans="20:29" ht="12.75">
      <c r="T1772" s="2"/>
      <c r="W1772" s="1" t="s">
        <v>1658</v>
      </c>
      <c r="AB1772" s="2" t="s">
        <v>549</v>
      </c>
      <c r="AC1772" s="5"/>
    </row>
    <row r="1773" spans="20:29" ht="12.75">
      <c r="T1773" s="2"/>
      <c r="W1773" s="1" t="s">
        <v>1659</v>
      </c>
      <c r="AB1773" s="2" t="s">
        <v>551</v>
      </c>
      <c r="AC1773" s="5"/>
    </row>
    <row r="1774" spans="20:29" ht="12.75">
      <c r="T1774" s="2"/>
      <c r="W1774" s="1" t="s">
        <v>1660</v>
      </c>
      <c r="AB1774" s="2" t="s">
        <v>678</v>
      </c>
      <c r="AC1774" s="5"/>
    </row>
    <row r="1775" spans="20:29" ht="12.75">
      <c r="T1775" s="2"/>
      <c r="W1775" s="1" t="s">
        <v>1661</v>
      </c>
      <c r="AB1775" s="2" t="s">
        <v>547</v>
      </c>
      <c r="AC1775" s="5"/>
    </row>
    <row r="1776" spans="20:29" ht="12.75">
      <c r="T1776" s="2"/>
      <c r="W1776" s="1" t="s">
        <v>1662</v>
      </c>
      <c r="AB1776" s="2" t="s">
        <v>940</v>
      </c>
      <c r="AC1776" s="5"/>
    </row>
    <row r="1777" spans="20:29" ht="12.75">
      <c r="T1777" s="2"/>
      <c r="W1777" s="1" t="s">
        <v>1663</v>
      </c>
      <c r="AB1777" s="2" t="s">
        <v>650</v>
      </c>
      <c r="AC1777" s="5"/>
    </row>
    <row r="1778" spans="20:29" ht="12.75">
      <c r="T1778" s="2"/>
      <c r="W1778" s="1" t="s">
        <v>1664</v>
      </c>
      <c r="AB1778" s="2" t="s">
        <v>545</v>
      </c>
      <c r="AC1778" s="5"/>
    </row>
    <row r="1779" spans="20:29" ht="12.75">
      <c r="T1779" s="2"/>
      <c r="W1779" s="1" t="s">
        <v>1665</v>
      </c>
      <c r="AB1779" s="2" t="s">
        <v>540</v>
      </c>
      <c r="AC1779" s="5"/>
    </row>
    <row r="1780" spans="20:29" ht="12.75">
      <c r="T1780" s="2"/>
      <c r="W1780" s="1" t="s">
        <v>1666</v>
      </c>
      <c r="AB1780" s="2" t="s">
        <v>542</v>
      </c>
      <c r="AC1780" s="5"/>
    </row>
    <row r="1781" spans="20:29" ht="12.75">
      <c r="T1781" s="2"/>
      <c r="W1781" s="1" t="s">
        <v>1667</v>
      </c>
      <c r="AB1781" s="2" t="s">
        <v>764</v>
      </c>
      <c r="AC1781" s="5"/>
    </row>
    <row r="1782" spans="20:29" ht="12.75">
      <c r="T1782" s="2"/>
      <c r="W1782" s="1" t="s">
        <v>1668</v>
      </c>
      <c r="AB1782" s="2" t="s">
        <v>540</v>
      </c>
      <c r="AC1782" s="5"/>
    </row>
    <row r="1783" spans="20:29" ht="12.75">
      <c r="T1783" s="2"/>
      <c r="W1783" s="1" t="s">
        <v>1669</v>
      </c>
      <c r="AB1783" s="2" t="s">
        <v>97</v>
      </c>
      <c r="AC1783" s="5"/>
    </row>
    <row r="1784" spans="20:29" ht="12.75">
      <c r="T1784" s="2"/>
      <c r="W1784" s="1" t="s">
        <v>1670</v>
      </c>
      <c r="AB1784" s="2" t="s">
        <v>538</v>
      </c>
      <c r="AC1784" s="5"/>
    </row>
    <row r="1785" spans="20:29" ht="12.75">
      <c r="T1785" s="2"/>
      <c r="W1785" s="1" t="s">
        <v>1671</v>
      </c>
      <c r="AB1785" s="2" t="s">
        <v>544</v>
      </c>
      <c r="AC1785" s="5"/>
    </row>
    <row r="1786" spans="20:29" ht="12.75">
      <c r="T1786" s="2"/>
      <c r="W1786" s="1" t="s">
        <v>1672</v>
      </c>
      <c r="AB1786" s="2" t="s">
        <v>529</v>
      </c>
      <c r="AC1786" s="5"/>
    </row>
    <row r="1787" spans="20:29" ht="12.75">
      <c r="T1787" s="2"/>
      <c r="W1787" s="1" t="s">
        <v>1673</v>
      </c>
      <c r="AB1787" s="2" t="s">
        <v>50</v>
      </c>
      <c r="AC1787" s="5"/>
    </row>
    <row r="1788" spans="20:29" ht="12.75">
      <c r="T1788" s="2"/>
      <c r="W1788" s="1" t="s">
        <v>1674</v>
      </c>
      <c r="AB1788" s="2" t="s">
        <v>51</v>
      </c>
      <c r="AC1788" s="5"/>
    </row>
    <row r="1789" spans="20:29" ht="12.75">
      <c r="T1789" s="2"/>
      <c r="W1789" s="1" t="s">
        <v>1675</v>
      </c>
      <c r="AB1789" s="2" t="s">
        <v>528</v>
      </c>
      <c r="AC1789" s="5"/>
    </row>
    <row r="1790" spans="20:29" ht="12.75">
      <c r="T1790" s="2"/>
      <c r="W1790" s="1" t="s">
        <v>1676</v>
      </c>
      <c r="AB1790" s="2" t="s">
        <v>527</v>
      </c>
      <c r="AC1790" s="5"/>
    </row>
    <row r="1791" spans="20:29" ht="12.75">
      <c r="T1791" s="2"/>
      <c r="W1791" s="1" t="s">
        <v>1677</v>
      </c>
      <c r="AB1791" s="2" t="s">
        <v>898</v>
      </c>
      <c r="AC1791" s="5"/>
    </row>
    <row r="1792" spans="20:29" ht="12.75">
      <c r="T1792" s="2"/>
      <c r="W1792" s="1" t="s">
        <v>1678</v>
      </c>
      <c r="AB1792" s="2" t="s">
        <v>523</v>
      </c>
      <c r="AC1792" s="5"/>
    </row>
    <row r="1793" spans="20:29" ht="12.75">
      <c r="T1793" s="2"/>
      <c r="W1793" s="1" t="s">
        <v>1679</v>
      </c>
      <c r="AB1793" s="2" t="s">
        <v>52</v>
      </c>
      <c r="AC1793" s="5"/>
    </row>
    <row r="1794" spans="20:29" ht="12.75">
      <c r="T1794" s="2"/>
      <c r="W1794" s="1" t="s">
        <v>1680</v>
      </c>
      <c r="AB1794" s="2" t="s">
        <v>448</v>
      </c>
      <c r="AC1794" s="5"/>
    </row>
    <row r="1795" spans="20:29" ht="12.75">
      <c r="T1795" s="2"/>
      <c r="W1795" s="1" t="s">
        <v>1681</v>
      </c>
      <c r="AB1795" s="2" t="s">
        <v>529</v>
      </c>
      <c r="AC1795" s="5"/>
    </row>
    <row r="1796" spans="20:29" ht="12.75">
      <c r="T1796" s="2"/>
      <c r="W1796" s="1" t="s">
        <v>1682</v>
      </c>
      <c r="AB1796" s="2" t="s">
        <v>471</v>
      </c>
      <c r="AC1796" s="5"/>
    </row>
    <row r="1797" spans="20:29" ht="12.75">
      <c r="T1797" s="2"/>
      <c r="W1797" s="1" t="s">
        <v>1683</v>
      </c>
      <c r="AB1797" s="2" t="s">
        <v>288</v>
      </c>
      <c r="AC1797" s="5"/>
    </row>
    <row r="1798" spans="20:29" ht="12.75">
      <c r="T1798" s="2"/>
      <c r="W1798" s="1" t="s">
        <v>1684</v>
      </c>
      <c r="AB1798" s="2" t="s">
        <v>941</v>
      </c>
      <c r="AC1798" s="5"/>
    </row>
    <row r="1799" spans="20:29" ht="12.75">
      <c r="T1799" s="2"/>
      <c r="W1799" s="1" t="s">
        <v>1685</v>
      </c>
      <c r="AB1799" s="2" t="s">
        <v>444</v>
      </c>
      <c r="AC1799" s="5"/>
    </row>
    <row r="1800" spans="20:29" ht="12.75">
      <c r="T1800" s="2"/>
      <c r="W1800" s="1" t="s">
        <v>1686</v>
      </c>
      <c r="AB1800" s="2" t="s">
        <v>896</v>
      </c>
      <c r="AC1800" s="5"/>
    </row>
    <row r="1801" spans="20:29" ht="12.75">
      <c r="T1801" s="2"/>
      <c r="W1801" s="1" t="s">
        <v>1687</v>
      </c>
      <c r="AB1801" s="2" t="s">
        <v>736</v>
      </c>
      <c r="AC1801" s="5"/>
    </row>
    <row r="1802" spans="23:29" ht="12.75">
      <c r="W1802" s="1" t="s">
        <v>1688</v>
      </c>
      <c r="AB1802" s="1" t="s">
        <v>51</v>
      </c>
      <c r="AC1802" s="5"/>
    </row>
    <row r="1803" spans="23:29" ht="12.75">
      <c r="W1803" s="1" t="s">
        <v>1689</v>
      </c>
      <c r="AB1803" s="1" t="s">
        <v>737</v>
      </c>
      <c r="AC1803" s="5"/>
    </row>
    <row r="1804" spans="23:29" ht="12.75">
      <c r="W1804" s="1" t="s">
        <v>1690</v>
      </c>
      <c r="AB1804" s="1" t="s">
        <v>113</v>
      </c>
      <c r="AC1804" s="5"/>
    </row>
    <row r="1805" spans="23:29" ht="12.75">
      <c r="W1805" s="1" t="s">
        <v>1691</v>
      </c>
      <c r="AB1805" s="1" t="s">
        <v>501</v>
      </c>
      <c r="AC1805" s="5"/>
    </row>
    <row r="1806" spans="23:29" ht="12.75">
      <c r="W1806" s="1" t="s">
        <v>1692</v>
      </c>
      <c r="AB1806" s="1" t="s">
        <v>446</v>
      </c>
      <c r="AC1806" s="5"/>
    </row>
    <row r="1807" spans="23:29" ht="12.75">
      <c r="W1807" s="1" t="s">
        <v>1693</v>
      </c>
      <c r="AB1807" s="1" t="s">
        <v>54</v>
      </c>
      <c r="AC1807" s="5"/>
    </row>
    <row r="1808" spans="23:29" ht="12.75">
      <c r="W1808" s="1" t="s">
        <v>1694</v>
      </c>
      <c r="AB1808" s="1" t="s">
        <v>512</v>
      </c>
      <c r="AC1808" s="5"/>
    </row>
    <row r="1809" spans="23:29" ht="12.75">
      <c r="W1809" s="1" t="s">
        <v>1695</v>
      </c>
      <c r="AB1809" s="1" t="s">
        <v>293</v>
      </c>
      <c r="AC1809" s="5"/>
    </row>
    <row r="1810" spans="23:29" ht="12.75">
      <c r="W1810" s="1" t="s">
        <v>1696</v>
      </c>
      <c r="AB1810" s="1" t="s">
        <v>55</v>
      </c>
      <c r="AC1810" s="5"/>
    </row>
    <row r="1811" spans="23:29" ht="12.75">
      <c r="W1811" s="1" t="s">
        <v>1697</v>
      </c>
      <c r="AB1811" s="1" t="s">
        <v>738</v>
      </c>
      <c r="AC1811" s="5"/>
    </row>
    <row r="1812" spans="23:29" ht="12.75">
      <c r="W1812" s="1" t="s">
        <v>1698</v>
      </c>
      <c r="AB1812" s="1" t="s">
        <v>56</v>
      </c>
      <c r="AC1812" s="5"/>
    </row>
    <row r="1813" spans="23:29" ht="12.75">
      <c r="W1813" s="1" t="s">
        <v>1699</v>
      </c>
      <c r="AB1813" s="1" t="s">
        <v>57</v>
      </c>
      <c r="AC1813" s="5"/>
    </row>
    <row r="1814" spans="23:29" ht="12.75">
      <c r="W1814" s="1" t="s">
        <v>1700</v>
      </c>
      <c r="AB1814" s="1" t="s">
        <v>58</v>
      </c>
      <c r="AC1814" s="5"/>
    </row>
    <row r="1815" spans="23:29" ht="12.75">
      <c r="W1815" s="1" t="s">
        <v>1701</v>
      </c>
      <c r="AB1815" s="1" t="s">
        <v>286</v>
      </c>
      <c r="AC1815" s="5"/>
    </row>
    <row r="1816" spans="23:29" ht="12.75">
      <c r="W1816" s="1" t="s">
        <v>1702</v>
      </c>
      <c r="AB1816" s="1" t="s">
        <v>514</v>
      </c>
      <c r="AC1816" s="5"/>
    </row>
    <row r="1817" spans="23:29" ht="12.75">
      <c r="W1817" s="1" t="s">
        <v>1703</v>
      </c>
      <c r="AB1817" s="1" t="s">
        <v>942</v>
      </c>
      <c r="AC1817" s="5"/>
    </row>
    <row r="1818" spans="23:29" ht="12.75">
      <c r="W1818" s="1" t="s">
        <v>1704</v>
      </c>
      <c r="AB1818" s="1" t="s">
        <v>445</v>
      </c>
      <c r="AC1818" s="5"/>
    </row>
    <row r="1819" spans="23:29" ht="12.75">
      <c r="W1819" s="1" t="s">
        <v>1705</v>
      </c>
      <c r="AB1819" s="1" t="s">
        <v>739</v>
      </c>
      <c r="AC1819" s="5"/>
    </row>
    <row r="1820" spans="23:29" ht="12.75">
      <c r="W1820" s="1" t="s">
        <v>1706</v>
      </c>
      <c r="AB1820" s="1" t="s">
        <v>59</v>
      </c>
      <c r="AC1820" s="5"/>
    </row>
    <row r="1821" spans="23:29" ht="12.75">
      <c r="W1821" s="1" t="s">
        <v>1707</v>
      </c>
      <c r="AB1821" s="1" t="s">
        <v>60</v>
      </c>
      <c r="AC1821" s="5"/>
    </row>
    <row r="1822" spans="23:29" ht="12.75">
      <c r="W1822" s="1" t="s">
        <v>1708</v>
      </c>
      <c r="AB1822" s="1" t="s">
        <v>495</v>
      </c>
      <c r="AC1822" s="5"/>
    </row>
    <row r="1823" spans="23:29" ht="12.75">
      <c r="W1823" s="1" t="s">
        <v>1709</v>
      </c>
      <c r="AB1823" s="1" t="s">
        <v>522</v>
      </c>
      <c r="AC1823" s="5"/>
    </row>
    <row r="1824" spans="23:29" ht="12.75">
      <c r="W1824" s="1" t="s">
        <v>1710</v>
      </c>
      <c r="AB1824" s="1" t="s">
        <v>284</v>
      </c>
      <c r="AC1824" s="5"/>
    </row>
    <row r="1825" spans="23:29" ht="12.75">
      <c r="W1825" s="1" t="s">
        <v>1711</v>
      </c>
      <c r="AB1825" s="1" t="s">
        <v>284</v>
      </c>
      <c r="AC1825" s="5"/>
    </row>
    <row r="1826" spans="23:29" ht="12.75">
      <c r="W1826" s="1" t="s">
        <v>1712</v>
      </c>
      <c r="AB1826" s="1" t="s">
        <v>288</v>
      </c>
      <c r="AC1826" s="5"/>
    </row>
    <row r="1827" spans="23:29" ht="12.75">
      <c r="W1827" s="1" t="s">
        <v>1713</v>
      </c>
      <c r="AB1827" s="1" t="s">
        <v>507</v>
      </c>
      <c r="AC1827" s="5"/>
    </row>
    <row r="1828" spans="23:29" ht="12.75">
      <c r="W1828" s="1" t="s">
        <v>1714</v>
      </c>
      <c r="AB1828" s="1" t="s">
        <v>61</v>
      </c>
      <c r="AC1828" s="5"/>
    </row>
    <row r="1829" spans="23:29" ht="12.75">
      <c r="W1829" s="1" t="s">
        <v>1715</v>
      </c>
      <c r="AB1829" s="1" t="s">
        <v>511</v>
      </c>
      <c r="AC1829" s="5"/>
    </row>
    <row r="1830" spans="23:29" ht="12.75">
      <c r="W1830" s="1" t="s">
        <v>1716</v>
      </c>
      <c r="AB1830" s="1" t="s">
        <v>905</v>
      </c>
      <c r="AC1830" s="5"/>
    </row>
    <row r="1831" spans="23:29" ht="12.75">
      <c r="W1831" s="1" t="s">
        <v>1717</v>
      </c>
      <c r="AB1831" s="1" t="s">
        <v>447</v>
      </c>
      <c r="AC1831" s="5"/>
    </row>
    <row r="1832" spans="23:29" ht="12.75">
      <c r="W1832" s="1" t="s">
        <v>1718</v>
      </c>
      <c r="AB1832" s="1" t="s">
        <v>883</v>
      </c>
      <c r="AC1832" s="5"/>
    </row>
    <row r="1833" spans="23:29" ht="12.75">
      <c r="W1833" s="1" t="s">
        <v>1719</v>
      </c>
      <c r="AB1833" s="1" t="s">
        <v>447</v>
      </c>
      <c r="AC1833" s="5"/>
    </row>
    <row r="1834" spans="23:29" ht="12.75">
      <c r="W1834" s="1" t="s">
        <v>1720</v>
      </c>
      <c r="AB1834" s="1" t="s">
        <v>494</v>
      </c>
      <c r="AC1834" s="5"/>
    </row>
    <row r="1835" spans="23:29" ht="12.75">
      <c r="W1835" s="1" t="s">
        <v>1721</v>
      </c>
      <c r="AB1835" s="1" t="s">
        <v>62</v>
      </c>
      <c r="AC1835" s="5"/>
    </row>
    <row r="1836" spans="23:29" ht="12.75">
      <c r="W1836" s="1" t="s">
        <v>1722</v>
      </c>
      <c r="AB1836" s="1" t="s">
        <v>502</v>
      </c>
      <c r="AC1836" s="5"/>
    </row>
    <row r="1837" spans="23:29" ht="12.75">
      <c r="W1837" s="1" t="s">
        <v>1723</v>
      </c>
      <c r="AB1837" s="1" t="s">
        <v>523</v>
      </c>
      <c r="AC1837" s="5"/>
    </row>
    <row r="1838" spans="23:29" ht="12.75">
      <c r="W1838" s="1" t="s">
        <v>1724</v>
      </c>
      <c r="AB1838" s="1" t="s">
        <v>63</v>
      </c>
      <c r="AC1838" s="5"/>
    </row>
    <row r="1839" spans="23:29" ht="12.75">
      <c r="W1839" s="1" t="s">
        <v>1725</v>
      </c>
      <c r="AB1839" s="1" t="s">
        <v>499</v>
      </c>
      <c r="AC1839" s="5"/>
    </row>
    <row r="1840" spans="23:29" ht="12.75">
      <c r="W1840" s="1" t="s">
        <v>1726</v>
      </c>
      <c r="AB1840" s="1" t="s">
        <v>298</v>
      </c>
      <c r="AC1840" s="5"/>
    </row>
    <row r="1841" spans="23:29" ht="12.75">
      <c r="W1841" s="1" t="s">
        <v>1727</v>
      </c>
      <c r="AB1841" s="1" t="s">
        <v>508</v>
      </c>
      <c r="AC1841" s="5"/>
    </row>
    <row r="1842" spans="23:29" ht="12.75">
      <c r="W1842" s="1" t="s">
        <v>1728</v>
      </c>
      <c r="AB1842" s="1" t="s">
        <v>531</v>
      </c>
      <c r="AC1842" s="5"/>
    </row>
    <row r="1843" spans="23:29" ht="12.75">
      <c r="W1843" s="1" t="s">
        <v>1729</v>
      </c>
      <c r="AB1843" s="1" t="s">
        <v>498</v>
      </c>
      <c r="AC1843" s="5"/>
    </row>
    <row r="1844" spans="23:29" ht="12.75">
      <c r="W1844" s="1" t="s">
        <v>1730</v>
      </c>
      <c r="AB1844" s="1" t="s">
        <v>370</v>
      </c>
      <c r="AC1844" s="5"/>
    </row>
    <row r="1845" spans="23:29" ht="12.75">
      <c r="W1845" s="1" t="s">
        <v>1731</v>
      </c>
      <c r="AB1845" s="1" t="s">
        <v>296</v>
      </c>
      <c r="AC1845" s="5"/>
    </row>
    <row r="1846" spans="23:29" ht="12.75">
      <c r="W1846" s="1" t="s">
        <v>1732</v>
      </c>
      <c r="AB1846" s="1" t="s">
        <v>447</v>
      </c>
      <c r="AC1846" s="5"/>
    </row>
    <row r="1847" spans="23:29" ht="12.75">
      <c r="W1847" s="1" t="s">
        <v>1733</v>
      </c>
      <c r="AB1847" s="1" t="s">
        <v>449</v>
      </c>
      <c r="AC1847" s="5"/>
    </row>
    <row r="1848" spans="23:29" ht="12.75">
      <c r="W1848" s="1" t="s">
        <v>1734</v>
      </c>
      <c r="AB1848" s="1" t="s">
        <v>378</v>
      </c>
      <c r="AC1848" s="5"/>
    </row>
    <row r="1849" spans="23:29" ht="12.75">
      <c r="W1849" s="1" t="s">
        <v>1735</v>
      </c>
      <c r="AB1849" s="1" t="s">
        <v>294</v>
      </c>
      <c r="AC1849" s="5"/>
    </row>
    <row r="1850" spans="23:29" ht="12.75">
      <c r="W1850" s="1" t="s">
        <v>1736</v>
      </c>
      <c r="AB1850" s="1" t="s">
        <v>740</v>
      </c>
      <c r="AC1850" s="5"/>
    </row>
    <row r="1851" spans="23:29" ht="12.75">
      <c r="W1851" s="1" t="s">
        <v>1737</v>
      </c>
      <c r="AB1851" s="1" t="s">
        <v>65</v>
      </c>
      <c r="AC1851" s="5"/>
    </row>
    <row r="1852" spans="23:29" ht="12.75">
      <c r="W1852" s="1" t="s">
        <v>1738</v>
      </c>
      <c r="AB1852" s="1" t="s">
        <v>66</v>
      </c>
      <c r="AC1852" s="5"/>
    </row>
    <row r="1853" spans="23:29" ht="12.75">
      <c r="W1853" s="1" t="s">
        <v>1739</v>
      </c>
      <c r="AB1853" s="1" t="s">
        <v>504</v>
      </c>
      <c r="AC1853" s="5"/>
    </row>
    <row r="1854" spans="23:29" ht="12.75">
      <c r="W1854" s="1" t="s">
        <v>1740</v>
      </c>
      <c r="AB1854" s="1" t="s">
        <v>901</v>
      </c>
      <c r="AC1854" s="5"/>
    </row>
    <row r="1855" spans="23:29" ht="12.75">
      <c r="W1855" s="1" t="s">
        <v>1741</v>
      </c>
      <c r="AB1855" s="1" t="s">
        <v>67</v>
      </c>
      <c r="AC1855" s="5"/>
    </row>
    <row r="1856" spans="23:29" ht="12.75">
      <c r="W1856" s="1" t="s">
        <v>1742</v>
      </c>
      <c r="AB1856" s="1" t="s">
        <v>561</v>
      </c>
      <c r="AC1856" s="5"/>
    </row>
    <row r="1857" spans="23:29" ht="12.75">
      <c r="W1857" s="1" t="s">
        <v>1743</v>
      </c>
      <c r="AB1857" s="1" t="s">
        <v>378</v>
      </c>
      <c r="AC1857" s="5"/>
    </row>
    <row r="1858" spans="23:29" ht="12.75">
      <c r="W1858" s="1" t="s">
        <v>1744</v>
      </c>
      <c r="AB1858" s="1" t="s">
        <v>446</v>
      </c>
      <c r="AC1858" s="5"/>
    </row>
    <row r="1859" spans="23:29" ht="12.75">
      <c r="W1859" s="1" t="s">
        <v>1745</v>
      </c>
      <c r="AB1859" s="1" t="s">
        <v>68</v>
      </c>
      <c r="AC1859" s="5"/>
    </row>
    <row r="1860" spans="23:29" ht="12.75">
      <c r="W1860" s="1" t="s">
        <v>1746</v>
      </c>
      <c r="AB1860" s="1" t="s">
        <v>517</v>
      </c>
      <c r="AC1860" s="5"/>
    </row>
    <row r="1861" spans="23:29" ht="12.75">
      <c r="W1861" s="1" t="s">
        <v>1747</v>
      </c>
      <c r="AB1861" s="1" t="s">
        <v>524</v>
      </c>
      <c r="AC1861" s="5"/>
    </row>
    <row r="1862" spans="23:29" ht="12.75">
      <c r="W1862" s="1" t="s">
        <v>1748</v>
      </c>
      <c r="AB1862" s="1" t="s">
        <v>943</v>
      </c>
      <c r="AC1862" s="5"/>
    </row>
    <row r="1863" spans="23:29" ht="12.75">
      <c r="W1863" s="1" t="s">
        <v>1749</v>
      </c>
      <c r="AB1863" s="1" t="s">
        <v>510</v>
      </c>
      <c r="AC1863" s="5"/>
    </row>
    <row r="1864" spans="23:29" ht="12.75">
      <c r="W1864" s="1" t="s">
        <v>1750</v>
      </c>
      <c r="AB1864" s="1" t="s">
        <v>69</v>
      </c>
      <c r="AC1864" s="5"/>
    </row>
    <row r="1865" spans="23:29" ht="12.75">
      <c r="W1865" s="1" t="s">
        <v>1751</v>
      </c>
      <c r="AB1865" s="1" t="s">
        <v>70</v>
      </c>
      <c r="AC1865" s="5"/>
    </row>
    <row r="1866" spans="23:29" ht="12.75">
      <c r="W1866" s="1" t="s">
        <v>1752</v>
      </c>
      <c r="AB1866" s="1" t="s">
        <v>292</v>
      </c>
      <c r="AC1866" s="5"/>
    </row>
    <row r="1867" spans="23:29" ht="12.75">
      <c r="W1867" s="1" t="s">
        <v>1753</v>
      </c>
      <c r="AB1867" s="1" t="s">
        <v>506</v>
      </c>
      <c r="AC1867" s="5"/>
    </row>
    <row r="1868" spans="23:29" ht="12.75">
      <c r="W1868" s="1" t="s">
        <v>1754</v>
      </c>
      <c r="AB1868" s="1" t="s">
        <v>71</v>
      </c>
      <c r="AC1868" s="5"/>
    </row>
    <row r="1869" spans="23:29" ht="12.75">
      <c r="W1869" s="1" t="s">
        <v>1755</v>
      </c>
      <c r="AB1869" s="1" t="s">
        <v>72</v>
      </c>
      <c r="AC1869" s="5"/>
    </row>
    <row r="1870" spans="23:29" ht="12.75">
      <c r="W1870" s="1" t="s">
        <v>1756</v>
      </c>
      <c r="AB1870" s="1" t="s">
        <v>507</v>
      </c>
      <c r="AC1870" s="5"/>
    </row>
    <row r="1871" spans="23:29" ht="12.75">
      <c r="W1871" s="1" t="s">
        <v>1757</v>
      </c>
      <c r="AB1871" s="1" t="s">
        <v>752</v>
      </c>
      <c r="AC1871" s="5"/>
    </row>
    <row r="1872" spans="23:29" ht="12.75">
      <c r="W1872" s="1" t="s">
        <v>1758</v>
      </c>
      <c r="AB1872" s="1" t="s">
        <v>741</v>
      </c>
      <c r="AC1872" s="5"/>
    </row>
    <row r="1873" spans="23:29" ht="12.75">
      <c r="W1873" s="1" t="s">
        <v>1759</v>
      </c>
      <c r="AB1873" s="1" t="s">
        <v>753</v>
      </c>
      <c r="AC1873" s="5"/>
    </row>
    <row r="1874" spans="23:29" ht="12.75">
      <c r="W1874" s="1" t="s">
        <v>1760</v>
      </c>
      <c r="AB1874" s="1" t="s">
        <v>513</v>
      </c>
      <c r="AC1874" s="5"/>
    </row>
    <row r="1875" spans="23:29" ht="12.75">
      <c r="W1875" s="1" t="s">
        <v>1761</v>
      </c>
      <c r="AB1875" s="1" t="s">
        <v>509</v>
      </c>
      <c r="AC1875" s="5"/>
    </row>
    <row r="1876" spans="23:29" ht="12.75">
      <c r="W1876" s="1" t="s">
        <v>1762</v>
      </c>
      <c r="AB1876" s="1" t="s">
        <v>754</v>
      </c>
      <c r="AC1876" s="5"/>
    </row>
    <row r="1877" spans="23:29" ht="12.75">
      <c r="W1877" s="1" t="s">
        <v>1763</v>
      </c>
      <c r="AB1877" s="1" t="s">
        <v>73</v>
      </c>
      <c r="AC1877" s="5"/>
    </row>
    <row r="1878" spans="23:29" ht="12.75">
      <c r="W1878" s="1" t="s">
        <v>1764</v>
      </c>
      <c r="AB1878" s="1" t="s">
        <v>74</v>
      </c>
      <c r="AC1878" s="5"/>
    </row>
    <row r="1879" spans="23:29" ht="12.75">
      <c r="W1879" s="1" t="s">
        <v>1765</v>
      </c>
      <c r="AB1879" s="1" t="s">
        <v>75</v>
      </c>
      <c r="AC1879" s="5"/>
    </row>
    <row r="1880" spans="23:29" ht="12.75">
      <c r="W1880" s="1" t="s">
        <v>1766</v>
      </c>
      <c r="AB1880" s="1" t="s">
        <v>742</v>
      </c>
      <c r="AC1880" s="5"/>
    </row>
    <row r="1881" spans="23:29" ht="12.75">
      <c r="W1881" s="1" t="s">
        <v>1767</v>
      </c>
      <c r="AB1881" s="1" t="s">
        <v>289</v>
      </c>
      <c r="AC1881" s="5"/>
    </row>
    <row r="1882" spans="23:29" ht="12.75">
      <c r="W1882" s="1" t="s">
        <v>1768</v>
      </c>
      <c r="AB1882" s="1" t="s">
        <v>294</v>
      </c>
      <c r="AC1882" s="5"/>
    </row>
    <row r="1883" spans="23:29" ht="12.75">
      <c r="W1883" s="1" t="s">
        <v>1769</v>
      </c>
      <c r="AB1883" s="1" t="s">
        <v>76</v>
      </c>
      <c r="AC1883" s="5"/>
    </row>
    <row r="1884" spans="23:29" ht="12.75">
      <c r="W1884" s="1" t="s">
        <v>1770</v>
      </c>
      <c r="AB1884" s="1" t="s">
        <v>521</v>
      </c>
      <c r="AC1884" s="5"/>
    </row>
    <row r="1885" spans="23:29" ht="12.75">
      <c r="W1885" s="1" t="s">
        <v>1771</v>
      </c>
      <c r="AB1885" s="1" t="s">
        <v>77</v>
      </c>
      <c r="AC1885" s="5"/>
    </row>
    <row r="1886" spans="23:29" ht="12.75">
      <c r="W1886" s="1" t="s">
        <v>1772</v>
      </c>
      <c r="AB1886" s="1" t="s">
        <v>503</v>
      </c>
      <c r="AC1886" s="5"/>
    </row>
    <row r="1887" spans="23:29" ht="12.75">
      <c r="W1887" s="1" t="s">
        <v>1773</v>
      </c>
      <c r="AB1887" s="1" t="s">
        <v>519</v>
      </c>
      <c r="AC1887" s="5"/>
    </row>
    <row r="1888" spans="23:29" ht="12.75">
      <c r="W1888" s="1" t="s">
        <v>1774</v>
      </c>
      <c r="AB1888" s="1" t="s">
        <v>525</v>
      </c>
      <c r="AC1888" s="5"/>
    </row>
    <row r="1889" spans="23:29" ht="12.75">
      <c r="W1889" s="1" t="s">
        <v>1775</v>
      </c>
      <c r="AB1889" s="1" t="s">
        <v>743</v>
      </c>
      <c r="AC1889" s="5"/>
    </row>
    <row r="1890" spans="23:29" ht="12.75">
      <c r="W1890" s="1" t="s">
        <v>1776</v>
      </c>
      <c r="AB1890" s="1" t="s">
        <v>496</v>
      </c>
      <c r="AC1890" s="5"/>
    </row>
    <row r="1891" spans="23:29" ht="12.75">
      <c r="W1891" s="1" t="s">
        <v>1777</v>
      </c>
      <c r="AB1891" s="1" t="s">
        <v>485</v>
      </c>
      <c r="AC1891" s="5"/>
    </row>
    <row r="1892" spans="23:29" ht="12.75">
      <c r="W1892" s="1" t="s">
        <v>1778</v>
      </c>
      <c r="AB1892" s="1" t="s">
        <v>78</v>
      </c>
      <c r="AC1892" s="5"/>
    </row>
    <row r="1893" spans="23:29" ht="12.75">
      <c r="W1893" s="1" t="s">
        <v>1779</v>
      </c>
      <c r="AB1893" s="1" t="s">
        <v>295</v>
      </c>
      <c r="AC1893" s="5"/>
    </row>
    <row r="1894" spans="23:29" ht="12.75">
      <c r="W1894" s="1" t="s">
        <v>1780</v>
      </c>
      <c r="AB1894" s="1" t="s">
        <v>287</v>
      </c>
      <c r="AC1894" s="5"/>
    </row>
    <row r="1895" spans="23:29" ht="12.75">
      <c r="W1895" s="1" t="s">
        <v>1781</v>
      </c>
      <c r="AB1895" s="1" t="s">
        <v>77</v>
      </c>
      <c r="AC1895" s="5"/>
    </row>
    <row r="1896" spans="23:29" ht="12.75">
      <c r="W1896" s="1" t="s">
        <v>1782</v>
      </c>
      <c r="AB1896" s="1" t="s">
        <v>79</v>
      </c>
      <c r="AC1896" s="5"/>
    </row>
    <row r="1897" spans="23:29" ht="12.75">
      <c r="W1897" s="1" t="s">
        <v>1783</v>
      </c>
      <c r="AB1897" s="1" t="s">
        <v>287</v>
      </c>
      <c r="AC1897" s="5"/>
    </row>
    <row r="1898" spans="23:29" ht="12.75">
      <c r="W1898" s="1" t="s">
        <v>1784</v>
      </c>
      <c r="AB1898" s="1" t="s">
        <v>298</v>
      </c>
      <c r="AC1898" s="5"/>
    </row>
    <row r="1899" spans="23:29" ht="12.75">
      <c r="W1899" s="1" t="s">
        <v>1785</v>
      </c>
      <c r="AB1899" s="1" t="s">
        <v>80</v>
      </c>
      <c r="AC1899" s="5"/>
    </row>
    <row r="1900" spans="23:29" ht="12.75">
      <c r="W1900" s="1" t="s">
        <v>1786</v>
      </c>
      <c r="AB1900" s="1" t="s">
        <v>81</v>
      </c>
      <c r="AC1900" s="5"/>
    </row>
    <row r="1901" spans="23:29" ht="12.75">
      <c r="W1901" s="1" t="s">
        <v>1787</v>
      </c>
      <c r="AB1901" s="1" t="s">
        <v>509</v>
      </c>
      <c r="AC1901" s="5"/>
    </row>
    <row r="1902" spans="23:29" ht="12.75">
      <c r="W1902" s="1" t="s">
        <v>1788</v>
      </c>
      <c r="AB1902" s="1" t="s">
        <v>291</v>
      </c>
      <c r="AC1902" s="5"/>
    </row>
    <row r="1903" spans="23:29" ht="12.75">
      <c r="W1903" s="1" t="s">
        <v>1789</v>
      </c>
      <c r="AB1903" s="1" t="s">
        <v>82</v>
      </c>
      <c r="AC1903" s="5"/>
    </row>
    <row r="1904" spans="23:29" ht="12.75">
      <c r="W1904" s="1" t="s">
        <v>1790</v>
      </c>
      <c r="AB1904" s="1" t="s">
        <v>944</v>
      </c>
      <c r="AC1904" s="5"/>
    </row>
    <row r="1905" spans="23:29" ht="12.75">
      <c r="W1905" s="1" t="s">
        <v>1791</v>
      </c>
      <c r="AB1905" s="1" t="s">
        <v>83</v>
      </c>
      <c r="AC1905" s="5"/>
    </row>
    <row r="1906" spans="23:29" ht="12.75">
      <c r="W1906" s="1" t="s">
        <v>1792</v>
      </c>
      <c r="AB1906" s="1" t="s">
        <v>84</v>
      </c>
      <c r="AC1906" s="5"/>
    </row>
    <row r="1907" spans="23:29" ht="12.75">
      <c r="W1907" s="1" t="s">
        <v>1793</v>
      </c>
      <c r="AB1907" s="1" t="s">
        <v>878</v>
      </c>
      <c r="AC1907" s="5"/>
    </row>
    <row r="1908" spans="23:29" ht="12.75">
      <c r="W1908" s="1" t="s">
        <v>1794</v>
      </c>
      <c r="AB1908" s="1" t="s">
        <v>505</v>
      </c>
      <c r="AC1908" s="5"/>
    </row>
    <row r="1909" spans="23:29" ht="12.75">
      <c r="W1909" s="1" t="s">
        <v>1795</v>
      </c>
      <c r="AB1909" s="1" t="s">
        <v>343</v>
      </c>
      <c r="AC1909" s="5"/>
    </row>
    <row r="1910" spans="23:29" ht="12.75">
      <c r="W1910" s="1" t="s">
        <v>1796</v>
      </c>
      <c r="AB1910" s="1" t="s">
        <v>516</v>
      </c>
      <c r="AC1910" s="5"/>
    </row>
    <row r="1911" spans="23:29" ht="12.75">
      <c r="W1911" s="1" t="s">
        <v>1797</v>
      </c>
      <c r="AB1911" s="1" t="s">
        <v>290</v>
      </c>
      <c r="AC1911" s="5"/>
    </row>
    <row r="1912" spans="23:29" ht="12.75">
      <c r="W1912" s="1" t="s">
        <v>1798</v>
      </c>
      <c r="AB1912" s="1" t="s">
        <v>500</v>
      </c>
      <c r="AC1912" s="5"/>
    </row>
    <row r="1913" spans="23:29" ht="12.75">
      <c r="W1913" s="1" t="s">
        <v>1799</v>
      </c>
      <c r="AB1913" s="1" t="s">
        <v>896</v>
      </c>
      <c r="AC1913" s="5"/>
    </row>
    <row r="1914" spans="23:29" ht="12.75">
      <c r="W1914" s="1" t="s">
        <v>1800</v>
      </c>
      <c r="AB1914" s="1" t="s">
        <v>85</v>
      </c>
      <c r="AC1914" s="5"/>
    </row>
    <row r="1915" spans="23:29" ht="12.75">
      <c r="W1915" s="1" t="s">
        <v>1801</v>
      </c>
      <c r="AB1915" s="1" t="s">
        <v>67</v>
      </c>
      <c r="AC1915" s="5"/>
    </row>
    <row r="1916" spans="23:29" ht="12.75">
      <c r="W1916" s="1" t="s">
        <v>1802</v>
      </c>
      <c r="AB1916" s="1" t="s">
        <v>512</v>
      </c>
      <c r="AC1916" s="5"/>
    </row>
    <row r="1917" spans="23:29" ht="12.75">
      <c r="W1917" s="1" t="s">
        <v>1803</v>
      </c>
      <c r="AB1917" s="1" t="s">
        <v>299</v>
      </c>
      <c r="AC1917" s="5"/>
    </row>
    <row r="1918" spans="23:29" ht="12.75">
      <c r="W1918" s="1" t="s">
        <v>1804</v>
      </c>
      <c r="AB1918" s="1" t="s">
        <v>518</v>
      </c>
      <c r="AC1918" s="5"/>
    </row>
    <row r="1919" spans="23:29" ht="12.75">
      <c r="W1919" s="1" t="s">
        <v>1805</v>
      </c>
      <c r="AB1919" s="1" t="s">
        <v>520</v>
      </c>
      <c r="AC1919" s="5"/>
    </row>
    <row r="1920" spans="23:29" ht="12.75">
      <c r="W1920" s="1" t="s">
        <v>1806</v>
      </c>
      <c r="AB1920" s="1" t="s">
        <v>511</v>
      </c>
      <c r="AC1920" s="5"/>
    </row>
    <row r="1921" spans="23:29" ht="12.75">
      <c r="W1921" s="1" t="s">
        <v>1807</v>
      </c>
      <c r="AB1921" s="1" t="s">
        <v>497</v>
      </c>
      <c r="AC1921" s="5"/>
    </row>
    <row r="1922" spans="23:29" ht="12.75">
      <c r="W1922" s="1" t="s">
        <v>1808</v>
      </c>
      <c r="AB1922" s="1" t="s">
        <v>297</v>
      </c>
      <c r="AC1922" s="5"/>
    </row>
    <row r="1923" spans="23:29" ht="12.75">
      <c r="W1923" s="1" t="s">
        <v>1809</v>
      </c>
      <c r="AB1923" s="1" t="s">
        <v>272</v>
      </c>
      <c r="AC1923" s="5"/>
    </row>
    <row r="1924" spans="23:29" ht="12.75">
      <c r="W1924" s="1" t="s">
        <v>1810</v>
      </c>
      <c r="AB1924" s="1" t="s">
        <v>905</v>
      </c>
      <c r="AC1924" s="5"/>
    </row>
    <row r="1925" spans="23:29" ht="12.75">
      <c r="W1925" s="1" t="s">
        <v>1811</v>
      </c>
      <c r="AB1925" s="1" t="s">
        <v>898</v>
      </c>
      <c r="AC1925" s="5"/>
    </row>
    <row r="1926" spans="23:29" ht="12.75">
      <c r="W1926" s="1" t="s">
        <v>1812</v>
      </c>
      <c r="AB1926" s="1" t="s">
        <v>904</v>
      </c>
      <c r="AC1926" s="5"/>
    </row>
    <row r="1927" spans="23:29" ht="12.75">
      <c r="W1927" s="1" t="s">
        <v>1813</v>
      </c>
      <c r="AB1927" s="1" t="s">
        <v>898</v>
      </c>
      <c r="AC1927" s="5"/>
    </row>
    <row r="1928" spans="23:29" ht="12.75">
      <c r="W1928" s="1" t="s">
        <v>1814</v>
      </c>
      <c r="AB1928" s="1" t="s">
        <v>869</v>
      </c>
      <c r="AC1928" s="5"/>
    </row>
    <row r="1929" spans="23:29" ht="12.75">
      <c r="W1929" s="1" t="s">
        <v>1815</v>
      </c>
      <c r="AB1929" s="1" t="s">
        <v>515</v>
      </c>
      <c r="AC1929" s="5"/>
    </row>
    <row r="1930" spans="23:29" ht="12.75">
      <c r="W1930" s="1" t="s">
        <v>1816</v>
      </c>
      <c r="AB1930" s="1" t="s">
        <v>755</v>
      </c>
      <c r="AC1930" s="5"/>
    </row>
    <row r="1931" spans="23:29" ht="12.75">
      <c r="W1931" s="1" t="s">
        <v>1817</v>
      </c>
      <c r="AB1931" s="1" t="s">
        <v>756</v>
      </c>
      <c r="AC1931" s="5"/>
    </row>
    <row r="1932" spans="23:29" ht="12.75">
      <c r="W1932" s="1" t="s">
        <v>1818</v>
      </c>
      <c r="AB1932" s="1" t="s">
        <v>285</v>
      </c>
      <c r="AC1932" s="5"/>
    </row>
    <row r="1933" spans="23:29" ht="12.75">
      <c r="W1933" s="1" t="s">
        <v>1819</v>
      </c>
      <c r="AB1933" s="1" t="s">
        <v>280</v>
      </c>
      <c r="AC1933" s="5"/>
    </row>
    <row r="1934" spans="23:29" ht="12.75">
      <c r="W1934" s="1" t="s">
        <v>1820</v>
      </c>
      <c r="AB1934" s="1" t="s">
        <v>303</v>
      </c>
      <c r="AC1934" s="5"/>
    </row>
    <row r="1935" spans="23:29" ht="12.75">
      <c r="W1935" s="1" t="s">
        <v>1821</v>
      </c>
      <c r="AB1935" s="1" t="s">
        <v>757</v>
      </c>
      <c r="AC1935" s="5"/>
    </row>
    <row r="1936" spans="23:29" ht="12.75">
      <c r="W1936" s="1" t="s">
        <v>1822</v>
      </c>
      <c r="AB1936" s="1" t="s">
        <v>758</v>
      </c>
      <c r="AC1936" s="5"/>
    </row>
    <row r="1937" spans="23:29" ht="12.75">
      <c r="W1937" s="1" t="s">
        <v>1823</v>
      </c>
      <c r="AB1937" s="1" t="s">
        <v>759</v>
      </c>
      <c r="AC1937" s="5"/>
    </row>
    <row r="1938" spans="23:29" ht="12.75">
      <c r="W1938" s="1" t="s">
        <v>1824</v>
      </c>
      <c r="AB1938" s="1" t="s">
        <v>907</v>
      </c>
      <c r="AC1938" s="5"/>
    </row>
    <row r="1939" spans="23:29" ht="12.75">
      <c r="W1939" s="1" t="s">
        <v>1825</v>
      </c>
      <c r="AB1939" s="1" t="s">
        <v>278</v>
      </c>
      <c r="AC1939" s="5"/>
    </row>
    <row r="1940" spans="23:29" ht="12.75">
      <c r="W1940" s="1" t="s">
        <v>1826</v>
      </c>
      <c r="AB1940" s="1" t="s">
        <v>760</v>
      </c>
      <c r="AC1940" s="5"/>
    </row>
    <row r="1941" spans="23:29" ht="12.75">
      <c r="W1941" s="1" t="s">
        <v>1827</v>
      </c>
      <c r="AB1941" s="1" t="s">
        <v>526</v>
      </c>
      <c r="AC1941" s="5"/>
    </row>
    <row r="1942" spans="23:29" ht="12.75">
      <c r="W1942" s="1" t="s">
        <v>1828</v>
      </c>
      <c r="AB1942" s="1" t="s">
        <v>130</v>
      </c>
      <c r="AC1942" s="5"/>
    </row>
    <row r="1943" spans="23:29" ht="12.75">
      <c r="W1943" s="1" t="s">
        <v>1829</v>
      </c>
      <c r="AB1943" s="1" t="s">
        <v>284</v>
      </c>
      <c r="AC1943" s="5"/>
    </row>
    <row r="1944" spans="23:29" ht="12.75">
      <c r="W1944" s="1" t="s">
        <v>1830</v>
      </c>
      <c r="AB1944" s="1" t="s">
        <v>304</v>
      </c>
      <c r="AC1944" s="5"/>
    </row>
    <row r="1945" spans="23:29" ht="12.75">
      <c r="W1945" s="1" t="s">
        <v>1831</v>
      </c>
      <c r="AB1945" s="1" t="s">
        <v>279</v>
      </c>
      <c r="AC1945" s="5"/>
    </row>
    <row r="1946" spans="23:29" ht="12.75">
      <c r="W1946" s="1" t="s">
        <v>1832</v>
      </c>
      <c r="AB1946" s="1" t="s">
        <v>301</v>
      </c>
      <c r="AC1946" s="5"/>
    </row>
    <row r="1947" spans="23:29" ht="12.75">
      <c r="W1947" s="1" t="s">
        <v>1833</v>
      </c>
      <c r="AB1947" s="1" t="s">
        <v>899</v>
      </c>
      <c r="AC1947" s="5"/>
    </row>
    <row r="1948" spans="23:29" ht="12.75">
      <c r="W1948" s="1" t="s">
        <v>1834</v>
      </c>
      <c r="AB1948" s="1" t="s">
        <v>744</v>
      </c>
      <c r="AC1948" s="5"/>
    </row>
    <row r="1949" spans="23:29" ht="12.75">
      <c r="W1949" s="1" t="s">
        <v>1835</v>
      </c>
      <c r="AB1949" s="1" t="s">
        <v>81</v>
      </c>
      <c r="AC1949" s="5"/>
    </row>
    <row r="1950" spans="23:29" ht="12.75">
      <c r="W1950" s="1" t="s">
        <v>1836</v>
      </c>
      <c r="AB1950" s="1" t="s">
        <v>114</v>
      </c>
      <c r="AC1950" s="5"/>
    </row>
    <row r="1951" spans="23:29" ht="12.75">
      <c r="W1951" s="1" t="s">
        <v>1837</v>
      </c>
      <c r="AB1951" s="1" t="s">
        <v>305</v>
      </c>
      <c r="AC1951" s="5"/>
    </row>
    <row r="1952" spans="23:29" ht="12.75">
      <c r="W1952" s="1" t="s">
        <v>1838</v>
      </c>
      <c r="AB1952" s="1" t="s">
        <v>276</v>
      </c>
      <c r="AC1952" s="5"/>
    </row>
    <row r="1953" spans="23:29" ht="12.75">
      <c r="W1953" s="1" t="s">
        <v>1839</v>
      </c>
      <c r="AB1953" s="1" t="s">
        <v>770</v>
      </c>
      <c r="AC1953" s="5"/>
    </row>
    <row r="1954" spans="23:29" ht="12.75">
      <c r="W1954" s="1" t="s">
        <v>1840</v>
      </c>
      <c r="AB1954" s="1" t="s">
        <v>277</v>
      </c>
      <c r="AC1954" s="5"/>
    </row>
    <row r="1955" spans="23:29" ht="12.75">
      <c r="W1955" s="1" t="s">
        <v>1841</v>
      </c>
      <c r="AB1955" s="1" t="s">
        <v>745</v>
      </c>
      <c r="AC1955" s="5"/>
    </row>
    <row r="1956" spans="23:29" ht="12.75">
      <c r="W1956" s="1" t="s">
        <v>1842</v>
      </c>
      <c r="AB1956" s="1" t="s">
        <v>300</v>
      </c>
      <c r="AC1956" s="5"/>
    </row>
    <row r="1957" spans="23:29" ht="12.75">
      <c r="W1957" s="1" t="s">
        <v>1843</v>
      </c>
      <c r="AB1957" s="1" t="s">
        <v>771</v>
      </c>
      <c r="AC1957" s="5"/>
    </row>
    <row r="1958" spans="23:29" ht="12.75">
      <c r="W1958" s="1" t="s">
        <v>1844</v>
      </c>
      <c r="AB1958" s="1" t="s">
        <v>771</v>
      </c>
      <c r="AC1958" s="5"/>
    </row>
    <row r="1959" spans="23:29" ht="12.75">
      <c r="W1959" s="1" t="s">
        <v>1845</v>
      </c>
      <c r="AB1959" s="1" t="s">
        <v>772</v>
      </c>
      <c r="AC1959" s="5"/>
    </row>
    <row r="1960" spans="23:29" ht="12.75">
      <c r="W1960" s="1" t="s">
        <v>1846</v>
      </c>
      <c r="AB1960" s="1" t="s">
        <v>302</v>
      </c>
      <c r="AC1960" s="5"/>
    </row>
    <row r="1961" spans="23:29" ht="12.75">
      <c r="W1961" s="1" t="s">
        <v>1847</v>
      </c>
      <c r="AB1961" s="1" t="s">
        <v>746</v>
      </c>
      <c r="AC1961" s="5"/>
    </row>
    <row r="1962" spans="23:29" ht="12.75">
      <c r="W1962" s="1" t="s">
        <v>1848</v>
      </c>
      <c r="AB1962" s="1" t="s">
        <v>773</v>
      </c>
      <c r="AC1962" s="5"/>
    </row>
    <row r="1963" spans="23:29" ht="12.75">
      <c r="W1963" s="1" t="s">
        <v>1849</v>
      </c>
      <c r="AB1963" s="1" t="s">
        <v>774</v>
      </c>
      <c r="AC1963" s="5"/>
    </row>
    <row r="1964" spans="23:29" ht="12.75">
      <c r="W1964" s="1" t="s">
        <v>1850</v>
      </c>
      <c r="AB1964" s="1" t="s">
        <v>275</v>
      </c>
      <c r="AC1964" s="5"/>
    </row>
    <row r="1965" spans="23:29" ht="12.75">
      <c r="W1965" s="1" t="s">
        <v>1851</v>
      </c>
      <c r="AB1965" s="1" t="s">
        <v>274</v>
      </c>
      <c r="AC1965" s="5"/>
    </row>
    <row r="1966" spans="23:29" ht="12.75">
      <c r="W1966" s="1" t="s">
        <v>1852</v>
      </c>
      <c r="AB1966" s="1" t="s">
        <v>273</v>
      </c>
      <c r="AC1966" s="5"/>
    </row>
    <row r="1967" spans="23:29" ht="12.75">
      <c r="W1967" s="1" t="s">
        <v>1853</v>
      </c>
      <c r="AB1967" s="1" t="s">
        <v>272</v>
      </c>
      <c r="AC1967" s="5"/>
    </row>
    <row r="1968" spans="23:29" ht="12.75">
      <c r="W1968" s="1" t="s">
        <v>1854</v>
      </c>
      <c r="AB1968" s="1" t="s">
        <v>602</v>
      </c>
      <c r="AC1968" s="5"/>
    </row>
    <row r="1969" spans="23:29" ht="12.75">
      <c r="W1969" s="1" t="s">
        <v>1855</v>
      </c>
      <c r="AB1969" s="1" t="s">
        <v>905</v>
      </c>
      <c r="AC1969" s="5"/>
    </row>
    <row r="1970" spans="23:29" ht="12.75">
      <c r="W1970" s="1" t="s">
        <v>1856</v>
      </c>
      <c r="AB1970" s="1" t="s">
        <v>747</v>
      </c>
      <c r="AC1970" s="5"/>
    </row>
    <row r="1971" spans="23:29" ht="12.75">
      <c r="W1971" s="1" t="s">
        <v>1857</v>
      </c>
      <c r="AB1971" s="1" t="s">
        <v>775</v>
      </c>
      <c r="AC1971" s="5"/>
    </row>
    <row r="1972" spans="23:29" ht="12.75">
      <c r="W1972" s="1" t="s">
        <v>1858</v>
      </c>
      <c r="AB1972" s="1" t="s">
        <v>908</v>
      </c>
      <c r="AC1972" s="5"/>
    </row>
    <row r="1973" spans="23:29" ht="12.75">
      <c r="W1973" s="1" t="s">
        <v>1859</v>
      </c>
      <c r="AB1973" s="1" t="s">
        <v>776</v>
      </c>
      <c r="AC1973" s="5"/>
    </row>
    <row r="1974" spans="23:29" ht="12.75">
      <c r="W1974" s="1" t="s">
        <v>1860</v>
      </c>
      <c r="AB1974" s="1" t="s">
        <v>777</v>
      </c>
      <c r="AC1974" s="5"/>
    </row>
    <row r="1975" spans="23:29" ht="12.75">
      <c r="W1975" s="1" t="s">
        <v>1861</v>
      </c>
      <c r="AB1975" s="1" t="s">
        <v>896</v>
      </c>
      <c r="AC1975" s="5"/>
    </row>
    <row r="1976" spans="23:29" ht="12.75">
      <c r="W1976" s="1" t="s">
        <v>1862</v>
      </c>
      <c r="AB1976" s="1" t="s">
        <v>904</v>
      </c>
      <c r="AC1976" s="5"/>
    </row>
    <row r="1977" spans="23:29" ht="12.75">
      <c r="W1977" s="1" t="s">
        <v>1863</v>
      </c>
      <c r="AB1977" s="1" t="s">
        <v>901</v>
      </c>
      <c r="AC1977" s="5"/>
    </row>
    <row r="1978" spans="23:29" ht="12.75">
      <c r="W1978" s="1" t="s">
        <v>1864</v>
      </c>
      <c r="AB1978" s="1" t="s">
        <v>517</v>
      </c>
      <c r="AC1978" s="5"/>
    </row>
    <row r="1979" spans="23:29" ht="12.75">
      <c r="W1979" s="1" t="s">
        <v>1865</v>
      </c>
      <c r="AB1979" s="1" t="s">
        <v>898</v>
      </c>
      <c r="AC1979" s="5"/>
    </row>
    <row r="1980" spans="23:29" ht="12.75">
      <c r="W1980" s="1" t="s">
        <v>1866</v>
      </c>
      <c r="AB1980" s="1" t="s">
        <v>905</v>
      </c>
      <c r="AC1980" s="5"/>
    </row>
    <row r="1981" spans="23:29" ht="12.75">
      <c r="W1981" s="1" t="s">
        <v>1867</v>
      </c>
      <c r="AB1981" s="1" t="s">
        <v>778</v>
      </c>
      <c r="AC1981" s="5"/>
    </row>
    <row r="1982" spans="23:29" ht="12.75">
      <c r="W1982" s="1" t="s">
        <v>1868</v>
      </c>
      <c r="AB1982" s="1" t="s">
        <v>131</v>
      </c>
      <c r="AC1982" s="5"/>
    </row>
    <row r="1983" spans="23:29" ht="12.75">
      <c r="W1983" s="1" t="s">
        <v>1869</v>
      </c>
      <c r="AB1983" s="1" t="s">
        <v>779</v>
      </c>
      <c r="AC1983" s="5"/>
    </row>
    <row r="1984" spans="23:29" ht="12.75">
      <c r="W1984" s="1" t="s">
        <v>1870</v>
      </c>
      <c r="AB1984" s="1" t="s">
        <v>909</v>
      </c>
      <c r="AC1984" s="5"/>
    </row>
    <row r="1985" spans="23:29" ht="12.75">
      <c r="W1985" s="1" t="s">
        <v>1871</v>
      </c>
      <c r="AB1985" s="1" t="s">
        <v>299</v>
      </c>
      <c r="AC1985" s="5"/>
    </row>
    <row r="1986" spans="23:29" ht="12.75">
      <c r="W1986" s="1" t="s">
        <v>1872</v>
      </c>
      <c r="AB1986" s="1" t="s">
        <v>894</v>
      </c>
      <c r="AC1986" s="5"/>
    </row>
    <row r="1987" spans="23:29" ht="12.75">
      <c r="W1987" s="1" t="s">
        <v>1873</v>
      </c>
      <c r="AB1987" s="1" t="s">
        <v>378</v>
      </c>
      <c r="AC1987" s="5"/>
    </row>
    <row r="1988" spans="23:29" ht="12.75">
      <c r="W1988" s="1" t="s">
        <v>1874</v>
      </c>
      <c r="AB1988" s="1" t="s">
        <v>73</v>
      </c>
      <c r="AC1988" s="5"/>
    </row>
    <row r="1989" spans="23:29" ht="12.75">
      <c r="W1989" s="1" t="s">
        <v>1875</v>
      </c>
      <c r="AB1989" s="1" t="s">
        <v>889</v>
      </c>
      <c r="AC1989" s="5"/>
    </row>
    <row r="1990" spans="23:29" ht="12.75">
      <c r="W1990" s="1" t="s">
        <v>1876</v>
      </c>
      <c r="AB1990" s="1" t="s">
        <v>748</v>
      </c>
      <c r="AC1990" s="5"/>
    </row>
    <row r="1991" spans="23:29" ht="12.75">
      <c r="W1991" s="1" t="s">
        <v>1877</v>
      </c>
      <c r="AB1991" s="1" t="s">
        <v>780</v>
      </c>
      <c r="AC1991" s="5"/>
    </row>
    <row r="1992" spans="23:29" ht="12.75">
      <c r="W1992" s="1" t="s">
        <v>1878</v>
      </c>
      <c r="AB1992" s="1" t="s">
        <v>898</v>
      </c>
      <c r="AC1992" s="5"/>
    </row>
    <row r="1993" spans="23:29" ht="12.75">
      <c r="W1993" s="1" t="s">
        <v>1879</v>
      </c>
      <c r="AB1993" s="1" t="s">
        <v>271</v>
      </c>
      <c r="AC1993" s="5"/>
    </row>
    <row r="1994" spans="23:29" ht="12.75">
      <c r="W1994" s="1" t="s">
        <v>1880</v>
      </c>
      <c r="AB1994" s="1" t="s">
        <v>902</v>
      </c>
      <c r="AC1994" s="5"/>
    </row>
    <row r="1995" spans="23:29" ht="12.75">
      <c r="W1995" s="1" t="s">
        <v>1881</v>
      </c>
      <c r="AB1995" s="1" t="s">
        <v>891</v>
      </c>
      <c r="AC1995" s="5"/>
    </row>
    <row r="1996" spans="23:29" ht="12.75">
      <c r="W1996" s="1" t="s">
        <v>1882</v>
      </c>
      <c r="AB1996" s="1" t="s">
        <v>910</v>
      </c>
      <c r="AC1996" s="5"/>
    </row>
    <row r="1997" spans="23:29" ht="12.75">
      <c r="W1997" s="1" t="s">
        <v>1883</v>
      </c>
      <c r="AB1997" s="1" t="s">
        <v>907</v>
      </c>
      <c r="AC1997" s="5"/>
    </row>
    <row r="1998" spans="23:29" ht="12.75">
      <c r="W1998" s="1" t="s">
        <v>1884</v>
      </c>
      <c r="AB1998" s="1" t="s">
        <v>903</v>
      </c>
      <c r="AC1998" s="5"/>
    </row>
    <row r="1999" spans="23:29" ht="12.75">
      <c r="W1999" s="1" t="s">
        <v>1885</v>
      </c>
      <c r="AB1999" s="1" t="s">
        <v>896</v>
      </c>
      <c r="AC1999" s="5"/>
    </row>
    <row r="2000" spans="23:29" ht="12.75">
      <c r="W2000" s="1" t="s">
        <v>1886</v>
      </c>
      <c r="AB2000" s="1" t="s">
        <v>906</v>
      </c>
      <c r="AC2000" s="5"/>
    </row>
    <row r="2001" spans="23:29" ht="12.75">
      <c r="W2001" s="1" t="s">
        <v>1887</v>
      </c>
      <c r="AB2001" s="1" t="s">
        <v>781</v>
      </c>
      <c r="AC2001" s="5"/>
    </row>
    <row r="2002" spans="23:29" ht="12.75">
      <c r="W2002" s="1" t="s">
        <v>1888</v>
      </c>
      <c r="AB2002" s="1" t="s">
        <v>895</v>
      </c>
      <c r="AC2002" s="5"/>
    </row>
    <row r="2003" spans="23:29" ht="12.75">
      <c r="W2003" s="1" t="s">
        <v>1889</v>
      </c>
      <c r="AB2003" s="1" t="s">
        <v>897</v>
      </c>
      <c r="AC2003" s="5"/>
    </row>
    <row r="2004" spans="23:29" ht="12.75">
      <c r="W2004" s="1" t="s">
        <v>1890</v>
      </c>
      <c r="AB2004" s="1" t="s">
        <v>284</v>
      </c>
      <c r="AC2004" s="5"/>
    </row>
    <row r="2005" spans="23:29" ht="12.75">
      <c r="W2005" s="1" t="s">
        <v>1891</v>
      </c>
      <c r="AB2005" s="1" t="s">
        <v>444</v>
      </c>
      <c r="AC2005" s="5"/>
    </row>
    <row r="2006" spans="23:29" ht="12.75">
      <c r="W2006" s="1" t="s">
        <v>1892</v>
      </c>
      <c r="AB2006" s="1" t="s">
        <v>359</v>
      </c>
      <c r="AC2006" s="5"/>
    </row>
    <row r="2007" spans="23:29" ht="12.75">
      <c r="W2007" s="1" t="s">
        <v>1893</v>
      </c>
      <c r="AB2007" s="1" t="s">
        <v>511</v>
      </c>
      <c r="AC2007" s="5"/>
    </row>
    <row r="2008" spans="23:29" ht="12.75">
      <c r="W2008" s="1" t="s">
        <v>1894</v>
      </c>
      <c r="AB2008" s="1" t="s">
        <v>900</v>
      </c>
      <c r="AC2008" s="5"/>
    </row>
    <row r="2009" spans="23:29" ht="12.75">
      <c r="W2009" s="1" t="s">
        <v>1895</v>
      </c>
      <c r="AB2009" s="1" t="s">
        <v>749</v>
      </c>
      <c r="AC2009" s="5"/>
    </row>
    <row r="2010" spans="23:29" ht="12.75">
      <c r="W2010" s="1" t="s">
        <v>1896</v>
      </c>
      <c r="AB2010" s="1" t="s">
        <v>893</v>
      </c>
      <c r="AC2010" s="5"/>
    </row>
    <row r="2011" spans="23:29" ht="12.75">
      <c r="W2011" s="1" t="s">
        <v>1897</v>
      </c>
      <c r="AB2011" s="1" t="s">
        <v>899</v>
      </c>
      <c r="AC2011" s="5"/>
    </row>
    <row r="2012" spans="23:29" ht="12.75">
      <c r="W2012" s="1" t="s">
        <v>1898</v>
      </c>
      <c r="AB2012" s="1" t="s">
        <v>360</v>
      </c>
      <c r="AC2012" s="5"/>
    </row>
    <row r="2013" spans="23:29" ht="12.75">
      <c r="W2013" s="1" t="s">
        <v>1899</v>
      </c>
      <c r="AB2013" s="1" t="s">
        <v>361</v>
      </c>
      <c r="AC2013" s="5"/>
    </row>
    <row r="2014" spans="23:29" ht="12.75">
      <c r="W2014" s="1" t="s">
        <v>1900</v>
      </c>
      <c r="AB2014" s="1" t="s">
        <v>876</v>
      </c>
      <c r="AC2014" s="5"/>
    </row>
    <row r="2015" spans="23:29" ht="12.75">
      <c r="W2015" s="1" t="s">
        <v>1901</v>
      </c>
      <c r="AB2015" s="1" t="s">
        <v>362</v>
      </c>
      <c r="AC2015" s="5"/>
    </row>
    <row r="2016" spans="23:29" ht="12.75">
      <c r="W2016" s="1" t="s">
        <v>1902</v>
      </c>
      <c r="AB2016" s="1" t="s">
        <v>363</v>
      </c>
      <c r="AC2016" s="5"/>
    </row>
    <row r="2017" spans="23:29" ht="12.75">
      <c r="W2017" s="1" t="s">
        <v>1903</v>
      </c>
      <c r="AB2017" s="1" t="s">
        <v>364</v>
      </c>
      <c r="AC2017" s="5"/>
    </row>
    <row r="2018" spans="23:29" ht="12.75">
      <c r="W2018" s="1" t="s">
        <v>1904</v>
      </c>
      <c r="AB2018" s="1" t="s">
        <v>365</v>
      </c>
      <c r="AC2018" s="5"/>
    </row>
    <row r="2019" spans="23:29" ht="12.75">
      <c r="W2019" s="1" t="s">
        <v>1905</v>
      </c>
      <c r="AB2019" s="1" t="s">
        <v>905</v>
      </c>
      <c r="AC2019" s="5"/>
    </row>
    <row r="2020" spans="23:29" ht="12.75">
      <c r="W2020" s="1" t="s">
        <v>1906</v>
      </c>
      <c r="AB2020" s="1" t="s">
        <v>874</v>
      </c>
      <c r="AC2020" s="5"/>
    </row>
    <row r="2021" spans="23:29" ht="12.75">
      <c r="W2021" s="1" t="s">
        <v>1907</v>
      </c>
      <c r="AB2021" s="1" t="s">
        <v>502</v>
      </c>
      <c r="AC2021" s="5"/>
    </row>
    <row r="2022" spans="23:29" ht="12.75">
      <c r="W2022" s="1" t="s">
        <v>1908</v>
      </c>
      <c r="AB2022" s="1" t="s">
        <v>750</v>
      </c>
      <c r="AC2022" s="5"/>
    </row>
    <row r="2023" spans="23:29" ht="12.75">
      <c r="W2023" s="1" t="s">
        <v>1909</v>
      </c>
      <c r="AB2023" s="1" t="s">
        <v>873</v>
      </c>
      <c r="AC2023" s="5"/>
    </row>
    <row r="2024" spans="23:29" ht="12.75">
      <c r="W2024" s="1" t="s">
        <v>1910</v>
      </c>
      <c r="AB2024" s="1" t="s">
        <v>883</v>
      </c>
      <c r="AC2024" s="5"/>
    </row>
    <row r="2025" spans="23:29" ht="12.75">
      <c r="W2025" s="1" t="s">
        <v>1911</v>
      </c>
      <c r="AB2025" s="1" t="s">
        <v>366</v>
      </c>
      <c r="AC2025" s="5"/>
    </row>
    <row r="2026" spans="23:29" ht="12.75">
      <c r="W2026" s="1" t="s">
        <v>1912</v>
      </c>
      <c r="AB2026" s="1" t="s">
        <v>878</v>
      </c>
      <c r="AC2026" s="5"/>
    </row>
    <row r="2027" spans="23:29" ht="12.75">
      <c r="W2027" s="1" t="s">
        <v>1913</v>
      </c>
      <c r="AB2027" s="1" t="s">
        <v>367</v>
      </c>
      <c r="AC2027" s="5"/>
    </row>
    <row r="2028" spans="23:29" ht="12.75">
      <c r="W2028" s="1" t="s">
        <v>1914</v>
      </c>
      <c r="AB2028" s="1" t="s">
        <v>885</v>
      </c>
      <c r="AC2028" s="5"/>
    </row>
    <row r="2029" spans="23:29" ht="12.75">
      <c r="W2029" s="1" t="s">
        <v>1915</v>
      </c>
      <c r="AB2029" s="1" t="s">
        <v>885</v>
      </c>
      <c r="AC2029" s="5"/>
    </row>
    <row r="2030" spans="23:29" ht="12.75">
      <c r="W2030" s="1" t="s">
        <v>1916</v>
      </c>
      <c r="AB2030" s="1" t="s">
        <v>751</v>
      </c>
      <c r="AC2030" s="5"/>
    </row>
    <row r="2031" spans="23:29" ht="12.75">
      <c r="W2031" s="1" t="s">
        <v>1917</v>
      </c>
      <c r="AB2031" s="1" t="s">
        <v>447</v>
      </c>
      <c r="AC2031" s="5"/>
    </row>
    <row r="2032" spans="23:29" ht="12.75">
      <c r="W2032" s="1" t="s">
        <v>1918</v>
      </c>
      <c r="AB2032" s="1" t="s">
        <v>870</v>
      </c>
      <c r="AC2032" s="5"/>
    </row>
    <row r="2033" spans="23:29" ht="12.75">
      <c r="W2033" s="1" t="s">
        <v>1919</v>
      </c>
      <c r="AB2033" s="1" t="s">
        <v>869</v>
      </c>
      <c r="AC2033" s="5"/>
    </row>
    <row r="2034" spans="23:29" ht="12.75">
      <c r="W2034" s="1" t="s">
        <v>1920</v>
      </c>
      <c r="AB2034" s="1" t="s">
        <v>863</v>
      </c>
      <c r="AC2034" s="5"/>
    </row>
    <row r="2035" spans="23:29" ht="12.75">
      <c r="W2035" s="1" t="s">
        <v>1921</v>
      </c>
      <c r="AB2035" s="1" t="s">
        <v>102</v>
      </c>
      <c r="AC2035" s="5"/>
    </row>
    <row r="2036" spans="23:29" ht="12.75">
      <c r="W2036" s="1" t="s">
        <v>1922</v>
      </c>
      <c r="AB2036" s="1" t="s">
        <v>892</v>
      </c>
      <c r="AC2036" s="5"/>
    </row>
    <row r="2037" spans="23:29" ht="12.75">
      <c r="W2037" s="1" t="s">
        <v>1923</v>
      </c>
      <c r="AB2037" s="1" t="s">
        <v>890</v>
      </c>
      <c r="AC2037" s="5"/>
    </row>
    <row r="2038" spans="23:29" ht="12.75">
      <c r="W2038" s="1" t="s">
        <v>1924</v>
      </c>
      <c r="AB2038" s="1" t="s">
        <v>945</v>
      </c>
      <c r="AC2038" s="5"/>
    </row>
    <row r="2039" spans="23:29" ht="12.75">
      <c r="W2039" s="1" t="s">
        <v>1925</v>
      </c>
      <c r="AB2039" s="1" t="s">
        <v>392</v>
      </c>
      <c r="AC2039" s="5"/>
    </row>
    <row r="2040" spans="23:29" ht="12.75">
      <c r="W2040" s="1" t="s">
        <v>1926</v>
      </c>
      <c r="AB2040" s="1" t="s">
        <v>884</v>
      </c>
      <c r="AC2040" s="5"/>
    </row>
    <row r="2041" spans="23:29" ht="12.75">
      <c r="W2041" s="1" t="s">
        <v>1927</v>
      </c>
      <c r="AB2041" s="1" t="s">
        <v>886</v>
      </c>
      <c r="AC2041" s="5"/>
    </row>
    <row r="2042" spans="23:29" ht="12.75">
      <c r="W2042" s="1" t="s">
        <v>1928</v>
      </c>
      <c r="AB2042" s="1" t="s">
        <v>946</v>
      </c>
      <c r="AC2042" s="5"/>
    </row>
    <row r="2043" spans="23:29" ht="12.75">
      <c r="W2043" s="1" t="s">
        <v>1929</v>
      </c>
      <c r="AB2043" s="1" t="s">
        <v>393</v>
      </c>
      <c r="AC2043" s="5"/>
    </row>
    <row r="2044" spans="23:29" ht="12.75">
      <c r="W2044" s="1" t="s">
        <v>1930</v>
      </c>
      <c r="AB2044" s="1" t="s">
        <v>882</v>
      </c>
      <c r="AC2044" s="5"/>
    </row>
    <row r="2045" spans="23:29" ht="12.75">
      <c r="W2045" s="1" t="s">
        <v>1931</v>
      </c>
      <c r="AB2045" s="1" t="s">
        <v>880</v>
      </c>
      <c r="AC2045" s="5"/>
    </row>
    <row r="2046" spans="23:29" ht="12.75">
      <c r="W2046" s="1" t="s">
        <v>1932</v>
      </c>
      <c r="AB2046" s="1" t="s">
        <v>879</v>
      </c>
      <c r="AC2046" s="5"/>
    </row>
    <row r="2047" spans="23:29" ht="12.75">
      <c r="W2047" s="1" t="s">
        <v>1933</v>
      </c>
      <c r="AB2047" s="1" t="s">
        <v>877</v>
      </c>
      <c r="AC2047" s="5"/>
    </row>
    <row r="2048" spans="23:29" ht="12.75">
      <c r="W2048" s="1" t="s">
        <v>1934</v>
      </c>
      <c r="AB2048" s="1" t="s">
        <v>867</v>
      </c>
      <c r="AC2048" s="5"/>
    </row>
    <row r="2049" spans="23:29" ht="12.75">
      <c r="W2049" s="1" t="s">
        <v>1935</v>
      </c>
      <c r="AB2049" s="1" t="s">
        <v>395</v>
      </c>
      <c r="AC2049" s="5"/>
    </row>
    <row r="2050" spans="23:29" ht="12.75">
      <c r="W2050" s="1" t="s">
        <v>1936</v>
      </c>
      <c r="AB2050" s="1" t="s">
        <v>871</v>
      </c>
      <c r="AC2050" s="5"/>
    </row>
    <row r="2051" spans="23:29" ht="12.75">
      <c r="W2051" s="1" t="s">
        <v>1937</v>
      </c>
      <c r="AB2051" s="1" t="s">
        <v>396</v>
      </c>
      <c r="AC2051" s="5"/>
    </row>
    <row r="2052" spans="23:29" ht="12.75">
      <c r="W2052" s="1" t="s">
        <v>1938</v>
      </c>
      <c r="AB2052" s="1" t="s">
        <v>696</v>
      </c>
      <c r="AC2052" s="5"/>
    </row>
    <row r="2053" spans="23:29" ht="12.75">
      <c r="W2053" s="1" t="s">
        <v>1939</v>
      </c>
      <c r="AB2053" s="1" t="s">
        <v>339</v>
      </c>
      <c r="AC2053" s="5"/>
    </row>
    <row r="2054" spans="23:29" ht="12.75">
      <c r="W2054" s="1" t="s">
        <v>1940</v>
      </c>
      <c r="AB2054" s="1" t="s">
        <v>875</v>
      </c>
      <c r="AC2054" s="5"/>
    </row>
    <row r="2055" spans="23:29" ht="12.75">
      <c r="W2055" s="1" t="s">
        <v>1941</v>
      </c>
      <c r="AB2055" s="1" t="s">
        <v>872</v>
      </c>
      <c r="AC2055" s="5"/>
    </row>
    <row r="2056" spans="23:29" ht="12.75">
      <c r="W2056" s="1" t="s">
        <v>1942</v>
      </c>
      <c r="AB2056" s="1" t="s">
        <v>340</v>
      </c>
      <c r="AC2056" s="5"/>
    </row>
    <row r="2057" spans="23:29" ht="12.75">
      <c r="W2057" s="1" t="s">
        <v>1943</v>
      </c>
      <c r="AB2057" s="1" t="s">
        <v>341</v>
      </c>
      <c r="AC2057" s="5"/>
    </row>
    <row r="2058" spans="23:29" ht="12.75">
      <c r="W2058" s="1" t="s">
        <v>1944</v>
      </c>
      <c r="AB2058" s="1" t="s">
        <v>863</v>
      </c>
      <c r="AC2058" s="5"/>
    </row>
    <row r="2059" spans="23:29" ht="12.75">
      <c r="W2059" s="1" t="s">
        <v>1945</v>
      </c>
      <c r="AB2059" s="1" t="s">
        <v>863</v>
      </c>
      <c r="AC2059" s="5"/>
    </row>
    <row r="2060" spans="23:29" ht="12.75">
      <c r="W2060" s="1" t="s">
        <v>1946</v>
      </c>
      <c r="AB2060" s="1" t="s">
        <v>94</v>
      </c>
      <c r="AC2060" s="5"/>
    </row>
    <row r="2061" spans="23:29" ht="12.75">
      <c r="W2061" s="1" t="s">
        <v>1947</v>
      </c>
      <c r="AB2061" s="1" t="s">
        <v>326</v>
      </c>
      <c r="AC2061" s="5"/>
    </row>
    <row r="2062" spans="23:29" ht="12.75">
      <c r="W2062" s="1" t="s">
        <v>1948</v>
      </c>
      <c r="AB2062" s="1" t="s">
        <v>866</v>
      </c>
      <c r="AC2062" s="5"/>
    </row>
    <row r="2063" spans="23:29" ht="12.75">
      <c r="W2063" s="1" t="s">
        <v>1949</v>
      </c>
      <c r="AB2063" s="1" t="s">
        <v>397</v>
      </c>
      <c r="AC2063" s="5"/>
    </row>
    <row r="2064" spans="23:29" ht="12.75">
      <c r="W2064" s="1" t="s">
        <v>1950</v>
      </c>
      <c r="AB2064" s="1" t="s">
        <v>865</v>
      </c>
      <c r="AC2064" s="5"/>
    </row>
    <row r="2065" spans="23:29" ht="12.75">
      <c r="W2065" s="1" t="s">
        <v>1951</v>
      </c>
      <c r="AB2065" s="1" t="s">
        <v>438</v>
      </c>
      <c r="AC2065" s="5"/>
    </row>
    <row r="2066" spans="23:29" ht="12.75">
      <c r="W2066" s="1" t="s">
        <v>1952</v>
      </c>
      <c r="AB2066" s="1" t="s">
        <v>308</v>
      </c>
      <c r="AC2066" s="5"/>
    </row>
    <row r="2067" spans="23:29" ht="12.75">
      <c r="W2067" s="1" t="s">
        <v>1953</v>
      </c>
      <c r="AB2067" s="1" t="s">
        <v>864</v>
      </c>
      <c r="AC2067" s="5"/>
    </row>
    <row r="2068" spans="23:29" ht="12.75">
      <c r="W2068" s="1" t="s">
        <v>1954</v>
      </c>
      <c r="AB2068" s="1" t="s">
        <v>863</v>
      </c>
      <c r="AC2068" s="5"/>
    </row>
    <row r="2069" spans="23:29" ht="12.75">
      <c r="W2069" s="1" t="s">
        <v>1955</v>
      </c>
      <c r="AB2069" s="1" t="s">
        <v>431</v>
      </c>
      <c r="AC2069" s="5"/>
    </row>
    <row r="2070" spans="23:29" ht="12.75">
      <c r="W2070" s="1" t="s">
        <v>1956</v>
      </c>
      <c r="AB2070" s="1" t="s">
        <v>861</v>
      </c>
      <c r="AC2070" s="5"/>
    </row>
    <row r="2071" spans="23:29" ht="12.75">
      <c r="W2071" s="1" t="s">
        <v>1957</v>
      </c>
      <c r="AB2071" s="1" t="s">
        <v>859</v>
      </c>
      <c r="AC2071" s="5"/>
    </row>
    <row r="2072" spans="23:29" ht="12.75">
      <c r="W2072" s="1" t="s">
        <v>1958</v>
      </c>
      <c r="AB2072" s="1" t="s">
        <v>453</v>
      </c>
      <c r="AC2072" s="5"/>
    </row>
    <row r="2073" spans="23:29" ht="12.75">
      <c r="W2073" s="1" t="s">
        <v>1959</v>
      </c>
      <c r="AB2073" s="1" t="s">
        <v>399</v>
      </c>
      <c r="AC2073" s="5"/>
    </row>
    <row r="2074" spans="23:29" ht="12.75">
      <c r="W2074" s="1" t="s">
        <v>1960</v>
      </c>
      <c r="AB2074" s="1" t="s">
        <v>398</v>
      </c>
      <c r="AC2074" s="5"/>
    </row>
    <row r="2075" spans="23:29" ht="12.75">
      <c r="W2075" s="1" t="s">
        <v>1961</v>
      </c>
      <c r="AB2075" s="1" t="s">
        <v>327</v>
      </c>
      <c r="AC2075" s="5"/>
    </row>
    <row r="2076" spans="23:29" ht="12.75">
      <c r="W2076" s="1" t="s">
        <v>1962</v>
      </c>
      <c r="AB2076" s="1" t="s">
        <v>399</v>
      </c>
      <c r="AC2076" s="5"/>
    </row>
    <row r="2077" spans="23:29" ht="12.75">
      <c r="W2077" s="1" t="s">
        <v>1963</v>
      </c>
      <c r="AB2077" s="1" t="s">
        <v>400</v>
      </c>
      <c r="AC2077" s="5"/>
    </row>
    <row r="2078" spans="23:29" ht="12.75">
      <c r="W2078" s="1" t="s">
        <v>1964</v>
      </c>
      <c r="AB2078" s="1" t="s">
        <v>854</v>
      </c>
      <c r="AC2078" s="5"/>
    </row>
    <row r="2079" spans="23:29" ht="12.75">
      <c r="W2079" s="1" t="s">
        <v>1965</v>
      </c>
      <c r="AB2079" s="1" t="s">
        <v>328</v>
      </c>
      <c r="AC2079" s="5"/>
    </row>
    <row r="2080" spans="23:29" ht="12.75">
      <c r="W2080" s="1" t="s">
        <v>1966</v>
      </c>
      <c r="AB2080" s="1" t="s">
        <v>401</v>
      </c>
      <c r="AC2080" s="5"/>
    </row>
    <row r="2081" spans="23:29" ht="12.75">
      <c r="W2081" s="1" t="s">
        <v>1967</v>
      </c>
      <c r="AB2081" s="1" t="s">
        <v>856</v>
      </c>
      <c r="AC2081" s="5"/>
    </row>
    <row r="2082" spans="23:29" ht="12.75">
      <c r="W2082" s="1" t="s">
        <v>1968</v>
      </c>
      <c r="AB2082" s="1" t="s">
        <v>402</v>
      </c>
      <c r="AC2082" s="5"/>
    </row>
    <row r="2083" spans="23:29" ht="12.75">
      <c r="W2083" s="1" t="s">
        <v>1969</v>
      </c>
      <c r="AB2083" s="1" t="s">
        <v>329</v>
      </c>
      <c r="AC2083" s="5"/>
    </row>
    <row r="2084" spans="23:29" ht="12.75">
      <c r="W2084" s="1" t="s">
        <v>1970</v>
      </c>
      <c r="AB2084" s="1" t="s">
        <v>855</v>
      </c>
      <c r="AC2084" s="5"/>
    </row>
    <row r="2085" spans="23:29" ht="12.75">
      <c r="W2085" s="1" t="s">
        <v>1971</v>
      </c>
      <c r="AB2085" s="1" t="s">
        <v>853</v>
      </c>
      <c r="AC2085" s="5"/>
    </row>
    <row r="2086" spans="23:29" ht="12.75">
      <c r="W2086" s="1" t="s">
        <v>1972</v>
      </c>
      <c r="AB2086" s="1" t="s">
        <v>403</v>
      </c>
      <c r="AC2086" s="5"/>
    </row>
    <row r="2087" spans="23:29" ht="12.75">
      <c r="W2087" s="1" t="s">
        <v>1973</v>
      </c>
      <c r="AB2087" s="1" t="s">
        <v>637</v>
      </c>
      <c r="AC2087" s="5"/>
    </row>
    <row r="2088" spans="23:29" ht="12.75">
      <c r="W2088" s="1" t="s">
        <v>1974</v>
      </c>
      <c r="AB2088" s="1" t="s">
        <v>342</v>
      </c>
      <c r="AC2088" s="5"/>
    </row>
    <row r="2089" spans="23:29" ht="12.75">
      <c r="W2089" s="1" t="s">
        <v>1975</v>
      </c>
      <c r="AB2089" s="1" t="s">
        <v>852</v>
      </c>
      <c r="AC2089" s="5"/>
    </row>
    <row r="2090" spans="23:29" ht="12.75">
      <c r="W2090" s="1" t="s">
        <v>1976</v>
      </c>
      <c r="AC2090" s="5"/>
    </row>
    <row r="2091" spans="23:29" ht="12.75">
      <c r="W2091" s="1" t="s">
        <v>1977</v>
      </c>
      <c r="AC2091" s="5"/>
    </row>
    <row r="2092" spans="23:29" ht="12.75">
      <c r="W2092" s="1" t="s">
        <v>1978</v>
      </c>
      <c r="AC2092" s="5"/>
    </row>
    <row r="2093" spans="23:29" ht="12.75">
      <c r="W2093" s="1" t="s">
        <v>1979</v>
      </c>
      <c r="AC2093" s="5"/>
    </row>
    <row r="2094" spans="23:29" ht="12.75">
      <c r="W2094" s="1" t="s">
        <v>1980</v>
      </c>
      <c r="AC2094" s="5"/>
    </row>
    <row r="2095" spans="23:29" ht="12.75">
      <c r="W2095" s="1" t="s">
        <v>1981</v>
      </c>
      <c r="AC2095" s="5"/>
    </row>
    <row r="2096" spans="23:29" ht="12.75">
      <c r="W2096" s="1" t="s">
        <v>1982</v>
      </c>
      <c r="AC2096" s="5"/>
    </row>
    <row r="2097" spans="23:29" ht="12.75">
      <c r="W2097" s="1" t="s">
        <v>1983</v>
      </c>
      <c r="AC2097" s="5"/>
    </row>
    <row r="2098" spans="23:29" ht="12.75">
      <c r="W2098" s="1" t="s">
        <v>1984</v>
      </c>
      <c r="AC2098" s="5"/>
    </row>
    <row r="2099" spans="23:29" ht="12.75">
      <c r="W2099" s="1" t="s">
        <v>1985</v>
      </c>
      <c r="AC2099" s="5"/>
    </row>
    <row r="2100" spans="23:29" ht="12.75">
      <c r="W2100" s="1" t="s">
        <v>1986</v>
      </c>
      <c r="AC2100" s="5"/>
    </row>
    <row r="2101" spans="23:29" ht="12.75">
      <c r="W2101" s="1" t="s">
        <v>1987</v>
      </c>
      <c r="AC2101" s="5"/>
    </row>
    <row r="2102" spans="23:29" ht="12.75">
      <c r="W2102" s="1" t="s">
        <v>1988</v>
      </c>
      <c r="AC2102" s="5"/>
    </row>
    <row r="2103" spans="23:29" ht="12.75">
      <c r="W2103" s="1" t="s">
        <v>1989</v>
      </c>
      <c r="AC2103" s="5"/>
    </row>
    <row r="2104" spans="23:29" ht="12.75">
      <c r="W2104" s="1" t="s">
        <v>1990</v>
      </c>
      <c r="AC2104" s="5"/>
    </row>
    <row r="2105" spans="23:29" ht="12.75">
      <c r="W2105" s="1" t="s">
        <v>1991</v>
      </c>
      <c r="AC2105" s="5"/>
    </row>
    <row r="2106" spans="23:29" ht="12.75">
      <c r="W2106" s="1" t="s">
        <v>1992</v>
      </c>
      <c r="AC2106" s="5"/>
    </row>
    <row r="2107" spans="23:29" ht="12.75">
      <c r="W2107" s="1" t="s">
        <v>1993</v>
      </c>
      <c r="AC2107" s="5"/>
    </row>
    <row r="2108" spans="23:29" ht="12.75">
      <c r="W2108" s="1" t="s">
        <v>1994</v>
      </c>
      <c r="AC2108" s="5"/>
    </row>
    <row r="2109" spans="23:29" ht="12.75">
      <c r="W2109" s="1" t="s">
        <v>1995</v>
      </c>
      <c r="AC2109" s="5"/>
    </row>
    <row r="2110" spans="23:29" ht="12.75">
      <c r="W2110" s="1" t="s">
        <v>1996</v>
      </c>
      <c r="Y2110" s="35"/>
      <c r="Z2110" s="35"/>
      <c r="AA2110" s="35"/>
      <c r="AC2110" s="5"/>
    </row>
    <row r="2111" spans="23:29" ht="12.75">
      <c r="W2111" s="1" t="s">
        <v>1997</v>
      </c>
      <c r="Y2111" s="35"/>
      <c r="Z2111" s="35"/>
      <c r="AA2111" s="35"/>
      <c r="AC2111" s="5"/>
    </row>
    <row r="2112" spans="23:29" ht="12.75">
      <c r="W2112" s="1" t="s">
        <v>1998</v>
      </c>
      <c r="Y2112" s="35"/>
      <c r="Z2112" s="35"/>
      <c r="AA2112" s="35"/>
      <c r="AC2112" s="5"/>
    </row>
    <row r="2113" spans="23:29" ht="12.75">
      <c r="W2113" s="1" t="s">
        <v>1999</v>
      </c>
      <c r="Y2113" s="35"/>
      <c r="Z2113" s="35"/>
      <c r="AA2113" s="35"/>
      <c r="AC2113" s="5"/>
    </row>
    <row r="2114" spans="23:29" ht="12.75">
      <c r="W2114" s="1" t="s">
        <v>2000</v>
      </c>
      <c r="Y2114" s="35"/>
      <c r="Z2114" s="35"/>
      <c r="AA2114" s="35"/>
      <c r="AC2114" s="5"/>
    </row>
    <row r="2115" spans="23:29" ht="12.75">
      <c r="W2115" s="1" t="s">
        <v>2001</v>
      </c>
      <c r="Y2115" s="35"/>
      <c r="Z2115" s="35"/>
      <c r="AA2115" s="35"/>
      <c r="AC2115" s="5"/>
    </row>
    <row r="2116" spans="23:29" ht="12.75">
      <c r="W2116" s="1" t="s">
        <v>2002</v>
      </c>
      <c r="Y2116" s="35"/>
      <c r="Z2116" s="35"/>
      <c r="AA2116" s="35"/>
      <c r="AC2116" s="5"/>
    </row>
    <row r="2117" spans="23:29" ht="12.75">
      <c r="W2117" s="1" t="s">
        <v>2003</v>
      </c>
      <c r="Y2117" s="35"/>
      <c r="Z2117" s="35"/>
      <c r="AA2117" s="35"/>
      <c r="AC2117" s="5"/>
    </row>
    <row r="2118" spans="23:29" ht="12.75">
      <c r="W2118" s="1" t="s">
        <v>2004</v>
      </c>
      <c r="Y2118" s="35"/>
      <c r="Z2118" s="35"/>
      <c r="AA2118" s="35"/>
      <c r="AC2118" s="5"/>
    </row>
    <row r="2119" spans="23:29" ht="12.75">
      <c r="W2119" s="1" t="s">
        <v>2005</v>
      </c>
      <c r="Y2119" s="35"/>
      <c r="Z2119" s="35"/>
      <c r="AA2119" s="35"/>
      <c r="AC2119" s="5"/>
    </row>
    <row r="2120" spans="23:29" ht="12.75">
      <c r="W2120" s="1" t="s">
        <v>2006</v>
      </c>
      <c r="Y2120" s="35"/>
      <c r="Z2120" s="35"/>
      <c r="AA2120" s="35"/>
      <c r="AC2120" s="5"/>
    </row>
    <row r="2121" spans="23:29" ht="12.75">
      <c r="W2121" s="1" t="s">
        <v>2007</v>
      </c>
      <c r="Y2121" s="35"/>
      <c r="Z2121" s="35"/>
      <c r="AA2121" s="35"/>
      <c r="AC2121" s="5"/>
    </row>
    <row r="2122" spans="23:29" ht="12.75">
      <c r="W2122" s="1" t="s">
        <v>2008</v>
      </c>
      <c r="Y2122" s="35"/>
      <c r="Z2122" s="35"/>
      <c r="AA2122" s="35"/>
      <c r="AC2122" s="5"/>
    </row>
    <row r="2123" spans="23:29" ht="12.75">
      <c r="W2123" s="1" t="s">
        <v>2009</v>
      </c>
      <c r="Y2123" s="35"/>
      <c r="Z2123" s="35"/>
      <c r="AA2123" s="35"/>
      <c r="AC2123" s="5"/>
    </row>
    <row r="2124" spans="23:29" ht="12.75">
      <c r="W2124" s="1" t="s">
        <v>2010</v>
      </c>
      <c r="Y2124" s="35"/>
      <c r="Z2124" s="35"/>
      <c r="AA2124" s="35"/>
      <c r="AC2124" s="5"/>
    </row>
    <row r="2125" spans="23:29" ht="12.75">
      <c r="W2125" s="1" t="s">
        <v>2011</v>
      </c>
      <c r="Y2125" s="35"/>
      <c r="Z2125" s="35"/>
      <c r="AA2125" s="35"/>
      <c r="AC2125" s="5"/>
    </row>
    <row r="2126" spans="23:29" ht="12.75">
      <c r="W2126" s="1" t="s">
        <v>2012</v>
      </c>
      <c r="Y2126" s="35"/>
      <c r="Z2126" s="35"/>
      <c r="AA2126" s="35"/>
      <c r="AC2126" s="5"/>
    </row>
    <row r="2127" spans="23:29" ht="12.75">
      <c r="W2127" s="1" t="s">
        <v>2013</v>
      </c>
      <c r="Y2127" s="35"/>
      <c r="Z2127" s="35"/>
      <c r="AA2127" s="35"/>
      <c r="AC2127" s="5"/>
    </row>
    <row r="2128" spans="23:29" ht="12.75">
      <c r="W2128" s="1" t="s">
        <v>2014</v>
      </c>
      <c r="Y2128" s="35"/>
      <c r="Z2128" s="35"/>
      <c r="AA2128" s="35"/>
      <c r="AC2128" s="5"/>
    </row>
    <row r="2129" spans="23:29" ht="12.75">
      <c r="W2129" s="1" t="s">
        <v>2015</v>
      </c>
      <c r="Y2129" s="35"/>
      <c r="Z2129" s="35"/>
      <c r="AA2129" s="35"/>
      <c r="AC2129" s="5"/>
    </row>
    <row r="2130" spans="23:29" ht="12.75">
      <c r="W2130" s="1" t="s">
        <v>2016</v>
      </c>
      <c r="Y2130" s="35"/>
      <c r="Z2130" s="35"/>
      <c r="AA2130" s="35"/>
      <c r="AC2130" s="5"/>
    </row>
    <row r="2131" spans="23:29" ht="12.75">
      <c r="W2131" s="1" t="s">
        <v>2017</v>
      </c>
      <c r="Y2131" s="35"/>
      <c r="Z2131" s="35"/>
      <c r="AA2131" s="35"/>
      <c r="AC2131" s="5"/>
    </row>
    <row r="2132" spans="23:29" ht="12.75">
      <c r="W2132" s="1" t="s">
        <v>2018</v>
      </c>
      <c r="Y2132" s="35"/>
      <c r="Z2132" s="35"/>
      <c r="AA2132" s="35"/>
      <c r="AC2132" s="5"/>
    </row>
    <row r="2133" spans="23:29" ht="12.75">
      <c r="W2133" s="1" t="s">
        <v>2019</v>
      </c>
      <c r="Y2133" s="35"/>
      <c r="Z2133" s="35"/>
      <c r="AA2133" s="35"/>
      <c r="AC2133" s="5"/>
    </row>
    <row r="2134" spans="23:29" ht="12.75">
      <c r="W2134" s="1" t="s">
        <v>2020</v>
      </c>
      <c r="Y2134" s="35"/>
      <c r="Z2134" s="35"/>
      <c r="AA2134" s="35"/>
      <c r="AC2134" s="5"/>
    </row>
    <row r="2135" spans="23:29" ht="12.75">
      <c r="W2135" s="1" t="s">
        <v>2021</v>
      </c>
      <c r="Y2135" s="35"/>
      <c r="Z2135" s="35"/>
      <c r="AA2135" s="35"/>
      <c r="AC2135" s="5"/>
    </row>
    <row r="2136" spans="23:29" ht="12.75">
      <c r="W2136" s="1" t="s">
        <v>2022</v>
      </c>
      <c r="Y2136" s="35"/>
      <c r="Z2136" s="35"/>
      <c r="AA2136" s="35"/>
      <c r="AC2136" s="5"/>
    </row>
    <row r="2137" spans="23:29" ht="12.75">
      <c r="W2137" s="1" t="s">
        <v>2023</v>
      </c>
      <c r="Y2137" s="35"/>
      <c r="Z2137" s="35"/>
      <c r="AA2137" s="35"/>
      <c r="AC2137" s="5"/>
    </row>
    <row r="2138" spans="23:29" ht="12.75">
      <c r="W2138" s="1" t="s">
        <v>2024</v>
      </c>
      <c r="Y2138" s="35"/>
      <c r="Z2138" s="35"/>
      <c r="AA2138" s="35"/>
      <c r="AC2138" s="5"/>
    </row>
    <row r="2139" spans="23:29" ht="12.75">
      <c r="W2139" s="1" t="s">
        <v>2025</v>
      </c>
      <c r="Y2139" s="35"/>
      <c r="Z2139" s="35"/>
      <c r="AA2139" s="35"/>
      <c r="AC2139" s="5"/>
    </row>
  </sheetData>
  <sheetProtection password="D418" sheet="1"/>
  <printOptions/>
  <pageMargins left="0.75" right="0.75" top="1" bottom="1" header="0.512" footer="0.512"/>
  <pageSetup horizontalDpi="360" verticalDpi="360" orientation="landscape" paperSize="9" r:id="rId2"/>
  <headerFooter alignWithMargins="0">
    <oddHeader>&amp;C&amp;A</oddHeader>
    <oddFooter>&amp;C- &amp;P -</oddFooter>
  </headerFooter>
  <drawing r:id="rId1"/>
</worksheet>
</file>

<file path=xl/worksheets/sheet8.xml><?xml version="1.0" encoding="utf-8"?>
<worksheet xmlns="http://schemas.openxmlformats.org/spreadsheetml/2006/main" xmlns:r="http://schemas.openxmlformats.org/officeDocument/2006/relationships">
  <sheetPr codeName="Sheet6"/>
  <dimension ref="A1:AS58"/>
  <sheetViews>
    <sheetView zoomScalePageLayoutView="0" workbookViewId="0" topLeftCell="AC1">
      <selection activeCell="AL3" sqref="AL3"/>
    </sheetView>
  </sheetViews>
  <sheetFormatPr defaultColWidth="9.125" defaultRowHeight="13.5"/>
  <cols>
    <col min="1" max="1" width="21.625" style="76" hidden="1" customWidth="1"/>
    <col min="2" max="2" width="27.875" style="76" hidden="1" customWidth="1"/>
    <col min="3" max="3" width="30.125" style="76" hidden="1" customWidth="1"/>
    <col min="4" max="10" width="9.125" style="76" hidden="1" customWidth="1"/>
    <col min="11" max="12" width="9.125" style="72" hidden="1" customWidth="1"/>
    <col min="13" max="13" width="6.625" style="72" hidden="1" customWidth="1"/>
    <col min="14" max="14" width="87.875" style="72" hidden="1" customWidth="1"/>
    <col min="15" max="15" width="3.375" style="72" hidden="1" customWidth="1"/>
    <col min="16" max="16" width="9.875" style="72" hidden="1" customWidth="1"/>
    <col min="17" max="19" width="1.875" style="72" hidden="1" customWidth="1"/>
    <col min="20" max="23" width="3.375" style="72" hidden="1" customWidth="1"/>
    <col min="24" max="28" width="9.125" style="72" hidden="1" customWidth="1"/>
    <col min="29" max="29" width="6.50390625" style="72" customWidth="1"/>
    <col min="30" max="30" width="11.125" style="72" customWidth="1"/>
    <col min="31" max="31" width="12.875" style="72" customWidth="1"/>
    <col min="32" max="37" width="2.875" style="72" customWidth="1"/>
    <col min="38" max="38" width="11.125" style="72" customWidth="1"/>
    <col min="39" max="16384" width="9.125" style="72" customWidth="1"/>
  </cols>
  <sheetData>
    <row r="1" spans="1:8" ht="5.25" customHeight="1">
      <c r="A1" s="69"/>
      <c r="B1" s="69"/>
      <c r="C1" s="69"/>
      <c r="D1" s="69"/>
      <c r="E1" s="69"/>
      <c r="F1" s="69"/>
      <c r="G1" s="69"/>
      <c r="H1" s="69"/>
    </row>
    <row r="2" spans="1:8" ht="5.25" customHeight="1">
      <c r="A2" s="69" t="str">
        <f>MID(C22,1,3)</f>
        <v>C:\</v>
      </c>
      <c r="B2" s="69"/>
      <c r="C2" s="69"/>
      <c r="D2" s="69"/>
      <c r="E2" s="69"/>
      <c r="F2" s="69"/>
      <c r="G2" s="69"/>
      <c r="H2" s="69"/>
    </row>
    <row r="3" spans="1:45" ht="21">
      <c r="A3" s="69"/>
      <c r="B3" s="69"/>
      <c r="C3" s="69"/>
      <c r="D3" s="69"/>
      <c r="E3" s="69"/>
      <c r="F3" s="69"/>
      <c r="G3" s="69"/>
      <c r="H3" s="69"/>
      <c r="N3" s="17" t="s">
        <v>2108</v>
      </c>
      <c r="P3" s="113" t="s">
        <v>947</v>
      </c>
      <c r="AL3" s="16" t="s">
        <v>947</v>
      </c>
      <c r="AN3" s="126" t="s">
        <v>2110</v>
      </c>
      <c r="AO3" s="126"/>
      <c r="AP3" s="126"/>
      <c r="AQ3" s="126"/>
      <c r="AR3" s="126"/>
      <c r="AS3" s="126"/>
    </row>
    <row r="4" spans="1:45" ht="6" customHeight="1">
      <c r="A4" s="69"/>
      <c r="B4" s="69"/>
      <c r="C4" s="69"/>
      <c r="D4" s="69"/>
      <c r="E4" s="69"/>
      <c r="F4" s="69"/>
      <c r="G4" s="69"/>
      <c r="H4" s="69"/>
      <c r="N4" s="73"/>
      <c r="AN4" s="126"/>
      <c r="AO4" s="126"/>
      <c r="AP4" s="126"/>
      <c r="AQ4" s="126"/>
      <c r="AR4" s="126"/>
      <c r="AS4" s="126"/>
    </row>
    <row r="5" spans="1:38" ht="21" customHeight="1">
      <c r="A5" s="69"/>
      <c r="B5" s="69"/>
      <c r="C5" s="69"/>
      <c r="D5" s="69"/>
      <c r="E5" s="69"/>
      <c r="F5" s="69"/>
      <c r="G5" s="69"/>
      <c r="H5" s="69"/>
      <c r="N5" s="124" t="s">
        <v>2116</v>
      </c>
      <c r="AD5" s="130" t="s">
        <v>2123</v>
      </c>
      <c r="AE5" s="130"/>
      <c r="AF5" s="130"/>
      <c r="AG5" s="130"/>
      <c r="AH5" s="130"/>
      <c r="AI5" s="130"/>
      <c r="AJ5" s="130"/>
      <c r="AK5" s="130"/>
      <c r="AL5" s="130"/>
    </row>
    <row r="6" spans="1:45" ht="19.5" customHeight="1">
      <c r="A6" s="69"/>
      <c r="B6" s="69"/>
      <c r="C6" s="69"/>
      <c r="D6" s="69"/>
      <c r="E6" s="69"/>
      <c r="F6" s="69"/>
      <c r="G6" s="69"/>
      <c r="H6" s="69"/>
      <c r="N6" s="124"/>
      <c r="AN6" s="128" t="str">
        <f>"　下の「フォルダの作成」ボタンをクリックすると、このファイルがある位置に新しいフォルダ "&amp;'例文ｼｰﾄ'!Y1&amp;"を作成し、その中に必要なファイルを自動的に作成します"</f>
        <v>　下の「フォルダの作成」ボタンをクリックすると、このファイルがある位置に新しいフォルダ Asumipasovを作成し、その中に必要なファイルを自動的に作成します</v>
      </c>
      <c r="AO6" s="128"/>
      <c r="AP6" s="128"/>
      <c r="AQ6" s="128"/>
      <c r="AR6" s="128"/>
      <c r="AS6" s="128"/>
    </row>
    <row r="7" spans="1:45" ht="21" customHeight="1">
      <c r="A7" s="69"/>
      <c r="B7" s="69"/>
      <c r="C7" s="69"/>
      <c r="D7" s="69"/>
      <c r="E7" s="69"/>
      <c r="F7" s="69"/>
      <c r="G7" s="69"/>
      <c r="H7" s="69"/>
      <c r="N7" s="124"/>
      <c r="AD7" s="129" t="s">
        <v>2121</v>
      </c>
      <c r="AE7" s="129"/>
      <c r="AF7" s="129"/>
      <c r="AG7" s="129"/>
      <c r="AH7" s="129"/>
      <c r="AI7" s="129"/>
      <c r="AJ7" s="129"/>
      <c r="AK7" s="129"/>
      <c r="AL7" s="129"/>
      <c r="AN7" s="128"/>
      <c r="AO7" s="128"/>
      <c r="AP7" s="128"/>
      <c r="AQ7" s="128"/>
      <c r="AR7" s="128"/>
      <c r="AS7" s="128"/>
    </row>
    <row r="8" spans="1:45" ht="15" customHeight="1">
      <c r="A8" s="69"/>
      <c r="B8" s="69"/>
      <c r="C8" s="69"/>
      <c r="D8" s="69"/>
      <c r="E8" s="69"/>
      <c r="F8" s="69"/>
      <c r="G8" s="69"/>
      <c r="H8" s="69"/>
      <c r="N8" s="125" t="str">
        <f>"　ただ、「期限延長」ボタンは、このソフトが正しく設定されたフォルダ　"&amp;'例文ｼｰﾄ'!Y1&amp;"　の中にある時だけです作動します。"&amp;"　フォルダ　"&amp;'例文ｼｰﾄ'!Y1&amp;"　の設定方法は、この右の奥に記載してあります。　　パスワードは作成者にご連絡下さい。"</f>
        <v>　ただ、「期限延長」ボタンは、このソフトが正しく設定されたフォルダ　Asumipasov　の中にある時だけです作動します。　フォルダ　Asumipasov　の設定方法は、この右の奥に記載してあります。　　パスワードは作成者にご連絡下さい。</v>
      </c>
      <c r="AD8" s="129"/>
      <c r="AE8" s="129"/>
      <c r="AF8" s="129"/>
      <c r="AG8" s="129"/>
      <c r="AH8" s="129"/>
      <c r="AI8" s="129"/>
      <c r="AJ8" s="129"/>
      <c r="AK8" s="129"/>
      <c r="AL8" s="129"/>
      <c r="AN8" s="128" t="s">
        <v>2111</v>
      </c>
      <c r="AO8" s="128"/>
      <c r="AP8" s="128"/>
      <c r="AQ8" s="128"/>
      <c r="AR8" s="128"/>
      <c r="AS8" s="128"/>
    </row>
    <row r="9" spans="1:45" ht="12.75" customHeight="1">
      <c r="A9" s="69"/>
      <c r="B9" s="69"/>
      <c r="C9" s="69"/>
      <c r="D9" s="69"/>
      <c r="E9" s="69"/>
      <c r="F9" s="69"/>
      <c r="G9" s="69"/>
      <c r="H9" s="69"/>
      <c r="N9" s="125"/>
      <c r="AD9" s="129"/>
      <c r="AE9" s="129"/>
      <c r="AF9" s="129"/>
      <c r="AG9" s="129"/>
      <c r="AH9" s="129"/>
      <c r="AI9" s="129"/>
      <c r="AJ9" s="129"/>
      <c r="AK9" s="129"/>
      <c r="AL9" s="129"/>
      <c r="AN9" s="128"/>
      <c r="AO9" s="128"/>
      <c r="AP9" s="128"/>
      <c r="AQ9" s="128"/>
      <c r="AR9" s="128"/>
      <c r="AS9" s="128"/>
    </row>
    <row r="10" spans="1:45" ht="18" customHeight="1">
      <c r="A10" s="68">
        <v>45351.74444444444</v>
      </c>
      <c r="B10" s="69"/>
      <c r="C10" s="69"/>
      <c r="D10" s="69"/>
      <c r="E10" s="69"/>
      <c r="F10" s="69"/>
      <c r="G10" s="69"/>
      <c r="H10" s="69"/>
      <c r="N10" s="125"/>
      <c r="AD10" s="129"/>
      <c r="AE10" s="129"/>
      <c r="AF10" s="129"/>
      <c r="AG10" s="129"/>
      <c r="AH10" s="129"/>
      <c r="AI10" s="129"/>
      <c r="AJ10" s="129"/>
      <c r="AK10" s="129"/>
      <c r="AL10" s="129"/>
      <c r="AN10" s="128"/>
      <c r="AO10" s="128"/>
      <c r="AP10" s="128"/>
      <c r="AQ10" s="128"/>
      <c r="AR10" s="128"/>
      <c r="AS10" s="128"/>
    </row>
    <row r="11" spans="1:45" ht="18" customHeight="1">
      <c r="A11" s="69">
        <f>MINUTE(A10)</f>
        <v>52</v>
      </c>
      <c r="B11" s="69"/>
      <c r="C11" s="69"/>
      <c r="D11" s="69"/>
      <c r="E11" s="69"/>
      <c r="F11" s="69"/>
      <c r="G11" s="69"/>
      <c r="H11" s="69"/>
      <c r="N11" s="124" t="s">
        <v>2109</v>
      </c>
      <c r="Z11" s="96"/>
      <c r="AD11" s="129"/>
      <c r="AE11" s="129"/>
      <c r="AF11" s="129"/>
      <c r="AG11" s="129"/>
      <c r="AH11" s="129"/>
      <c r="AI11" s="129"/>
      <c r="AJ11" s="129"/>
      <c r="AK11" s="129"/>
      <c r="AL11" s="129"/>
      <c r="AN11" s="127" t="s">
        <v>2112</v>
      </c>
      <c r="AO11" s="127"/>
      <c r="AP11" s="127"/>
      <c r="AQ11" s="127"/>
      <c r="AR11" s="127"/>
      <c r="AS11" s="127"/>
    </row>
    <row r="12" spans="1:45" ht="19.5" customHeight="1">
      <c r="A12" s="69">
        <f>SECOND(A10)</f>
        <v>0</v>
      </c>
      <c r="B12" s="69"/>
      <c r="C12" s="69"/>
      <c r="D12" s="69"/>
      <c r="E12" s="69"/>
      <c r="F12" s="69"/>
      <c r="G12" s="69"/>
      <c r="H12" s="69"/>
      <c r="N12" s="124"/>
      <c r="AD12" s="129" t="str">
        <f>"　尚、この操作によって新しく作成されるフォルダ、"&amp;'例文ｼｰﾄ'!Y1&amp;"またはその中にあるフォルダsubpro、cdsyokenやファイルhrpro.xla、所追加.xlaは、絶対に移動やコピーはしないでください。行いますとせっかくの設定が無効になってしまいます。"</f>
        <v>　尚、この操作によって新しく作成されるフォルダ、Asumipasovまたはその中にあるフォルダsubpro、cdsyokenやファイルhrpro.xla、所追加.xlaは、絶対に移動やコピーはしないでください。行いますとせっかくの設定が無効になってしまいます。</v>
      </c>
      <c r="AE12" s="129"/>
      <c r="AF12" s="129"/>
      <c r="AG12" s="129"/>
      <c r="AH12" s="129"/>
      <c r="AI12" s="129"/>
      <c r="AJ12" s="129"/>
      <c r="AK12" s="129"/>
      <c r="AL12" s="129"/>
      <c r="AN12" s="127"/>
      <c r="AO12" s="127"/>
      <c r="AP12" s="127"/>
      <c r="AQ12" s="127"/>
      <c r="AR12" s="127"/>
      <c r="AS12" s="127"/>
    </row>
    <row r="13" spans="1:45" ht="15.75" customHeight="1">
      <c r="A13" s="69">
        <f>A11*100+A12+(YEAR(A10)-2000)*10000</f>
        <v>245200</v>
      </c>
      <c r="B13" s="69"/>
      <c r="C13" s="69"/>
      <c r="D13" s="69"/>
      <c r="E13" s="69"/>
      <c r="F13" s="69"/>
      <c r="G13" s="69"/>
      <c r="H13" s="69"/>
      <c r="N13" s="124"/>
      <c r="AD13" s="129"/>
      <c r="AE13" s="129"/>
      <c r="AF13" s="129"/>
      <c r="AG13" s="129"/>
      <c r="AH13" s="129"/>
      <c r="AI13" s="129"/>
      <c r="AJ13" s="129"/>
      <c r="AK13" s="129"/>
      <c r="AL13" s="129"/>
      <c r="AN13" s="134"/>
      <c r="AO13" s="135"/>
      <c r="AP13" s="136"/>
      <c r="AQ13" s="136"/>
      <c r="AR13" s="136"/>
      <c r="AS13" s="136"/>
    </row>
    <row r="14" spans="1:45" ht="15.75" customHeight="1">
      <c r="A14" s="69"/>
      <c r="B14" s="69"/>
      <c r="C14" s="69"/>
      <c r="D14" s="69"/>
      <c r="E14" s="69"/>
      <c r="F14" s="69"/>
      <c r="G14" s="69"/>
      <c r="H14" s="69"/>
      <c r="N14" s="137" t="str">
        <f>"　また、同僚の先生や友人の方にコピーをしてあげたものの使用期限が切れてしまった場合は、フォルダ　"&amp;'例文ｼｰﾄ'!Y1&amp;"　の中に、使用期限が過ぎてしまったソフトをコピーして、そのソフトを起動後、そのソフトの「期限延長」ボタンをクリックして下さい、使用期限をのばすことができます。"</f>
        <v>　また、同僚の先生や友人の方にコピーをしてあげたものの使用期限が切れてしまった場合は、フォルダ　Asumipasov　の中に、使用期限が過ぎてしまったソフトをコピーして、そのソフトを起動後、そのソフトの「期限延長」ボタンをクリックして下さい、使用期限をのばすことができます。</v>
      </c>
      <c r="AD14" s="129"/>
      <c r="AE14" s="129"/>
      <c r="AF14" s="129"/>
      <c r="AG14" s="129"/>
      <c r="AH14" s="129"/>
      <c r="AI14" s="129"/>
      <c r="AJ14" s="129"/>
      <c r="AK14" s="129"/>
      <c r="AL14" s="129"/>
      <c r="AN14" s="134"/>
      <c r="AO14" s="136"/>
      <c r="AP14" s="136"/>
      <c r="AQ14" s="136"/>
      <c r="AR14" s="136"/>
      <c r="AS14" s="136"/>
    </row>
    <row r="15" spans="1:45" ht="12.75" customHeight="1" thickBot="1">
      <c r="A15" s="69"/>
      <c r="B15" s="69"/>
      <c r="C15" s="69"/>
      <c r="D15" s="69"/>
      <c r="E15" s="69"/>
      <c r="F15" s="69"/>
      <c r="G15" s="69"/>
      <c r="H15" s="69"/>
      <c r="N15" s="137"/>
      <c r="AD15" s="129"/>
      <c r="AE15" s="129"/>
      <c r="AF15" s="129"/>
      <c r="AG15" s="129"/>
      <c r="AH15" s="129"/>
      <c r="AI15" s="129"/>
      <c r="AJ15" s="129"/>
      <c r="AK15" s="129"/>
      <c r="AL15" s="129"/>
      <c r="AN15" s="80"/>
      <c r="AS15" s="81"/>
    </row>
    <row r="16" spans="1:45" ht="12.75" customHeight="1" thickBot="1" thickTop="1">
      <c r="A16" s="69"/>
      <c r="B16" s="69"/>
      <c r="C16" s="69"/>
      <c r="D16" s="69"/>
      <c r="E16" s="69"/>
      <c r="F16" s="69"/>
      <c r="G16" s="69"/>
      <c r="H16" s="69"/>
      <c r="N16" s="137"/>
      <c r="AD16" s="129"/>
      <c r="AE16" s="129"/>
      <c r="AF16" s="129"/>
      <c r="AG16" s="129"/>
      <c r="AH16" s="129"/>
      <c r="AI16" s="129"/>
      <c r="AJ16" s="129"/>
      <c r="AK16" s="129"/>
      <c r="AL16" s="129"/>
      <c r="AN16" s="80"/>
      <c r="AO16" s="132" t="s">
        <v>2093</v>
      </c>
      <c r="AP16" s="132"/>
      <c r="AQ16" s="133" t="str">
        <f>IF('例文ｼｰﾄ'!W5="OK",IF('例文ｼｰﾄ'!X10="OK","設定済み","不正処理あり"),IF('例文ｼｰﾄ'!T6=1900,"",IF('例文ｼｰﾄ'!X11="OK",'例文ｼｰﾄ'!Z7,"")))</f>
        <v>設定済み</v>
      </c>
      <c r="AR16" s="133"/>
      <c r="AS16" s="81"/>
    </row>
    <row r="17" spans="1:45" ht="9" customHeight="1" thickBot="1" thickTop="1">
      <c r="A17" s="69"/>
      <c r="B17" s="69"/>
      <c r="C17" s="69"/>
      <c r="D17" s="69"/>
      <c r="E17" s="69"/>
      <c r="F17" s="69"/>
      <c r="G17" s="69"/>
      <c r="H17" s="69"/>
      <c r="N17" s="137"/>
      <c r="AD17" s="129"/>
      <c r="AE17" s="129"/>
      <c r="AF17" s="129"/>
      <c r="AG17" s="129"/>
      <c r="AH17" s="129"/>
      <c r="AI17" s="129"/>
      <c r="AJ17" s="129"/>
      <c r="AK17" s="129"/>
      <c r="AL17" s="129"/>
      <c r="AN17" s="80"/>
      <c r="AO17" s="132"/>
      <c r="AP17" s="132"/>
      <c r="AQ17" s="133"/>
      <c r="AR17" s="133"/>
      <c r="AS17" s="81"/>
    </row>
    <row r="18" spans="1:44" ht="9" customHeight="1" thickTop="1">
      <c r="A18" s="69"/>
      <c r="B18" s="69"/>
      <c r="C18" s="69"/>
      <c r="D18" s="69"/>
      <c r="E18" s="69"/>
      <c r="F18" s="69"/>
      <c r="G18" s="69"/>
      <c r="H18" s="69"/>
      <c r="N18" s="137"/>
      <c r="AD18" s="106"/>
      <c r="AE18" s="106"/>
      <c r="AF18" s="106"/>
      <c r="AG18" s="106"/>
      <c r="AH18" s="106"/>
      <c r="AI18" s="106"/>
      <c r="AJ18" s="106"/>
      <c r="AK18" s="106"/>
      <c r="AL18" s="106"/>
      <c r="AO18" s="107"/>
      <c r="AP18" s="107"/>
      <c r="AQ18" s="108"/>
      <c r="AR18" s="108"/>
    </row>
    <row r="19" spans="1:44" ht="9" customHeight="1">
      <c r="A19" s="69"/>
      <c r="B19" s="69"/>
      <c r="C19" s="69"/>
      <c r="D19" s="69"/>
      <c r="E19" s="69"/>
      <c r="F19" s="69"/>
      <c r="G19" s="69"/>
      <c r="H19" s="69"/>
      <c r="AD19" s="131" t="s">
        <v>2109</v>
      </c>
      <c r="AE19" s="131"/>
      <c r="AF19" s="131"/>
      <c r="AG19" s="131"/>
      <c r="AH19" s="131"/>
      <c r="AI19" s="131"/>
      <c r="AJ19" s="131"/>
      <c r="AK19" s="131"/>
      <c r="AL19" s="131"/>
      <c r="AO19" s="109"/>
      <c r="AP19" s="109"/>
      <c r="AQ19" s="110"/>
      <c r="AR19" s="110"/>
    </row>
    <row r="20" spans="1:38" ht="13.5" customHeight="1">
      <c r="A20" s="69" t="s">
        <v>2080</v>
      </c>
      <c r="B20" s="69"/>
      <c r="C20" s="69" t="s">
        <v>2081</v>
      </c>
      <c r="D20" s="69"/>
      <c r="E20" s="69"/>
      <c r="F20" s="69"/>
      <c r="G20" s="69"/>
      <c r="H20" s="69"/>
      <c r="N20" s="96"/>
      <c r="AD20" s="131"/>
      <c r="AE20" s="131"/>
      <c r="AF20" s="131"/>
      <c r="AG20" s="131"/>
      <c r="AH20" s="131"/>
      <c r="AI20" s="131"/>
      <c r="AJ20" s="131"/>
      <c r="AK20" s="131"/>
      <c r="AL20" s="131"/>
    </row>
    <row r="21" spans="1:38" ht="12.75" customHeight="1">
      <c r="A21" s="69" t="s">
        <v>2082</v>
      </c>
      <c r="B21" s="69" t="s">
        <v>2126</v>
      </c>
      <c r="C21" s="69">
        <f>IF(MID(B21,1,1)="S",11,12)</f>
        <v>11</v>
      </c>
      <c r="D21" s="69"/>
      <c r="E21" s="69"/>
      <c r="F21" s="69"/>
      <c r="G21" s="69"/>
      <c r="H21" s="69"/>
      <c r="AD21" s="131"/>
      <c r="AE21" s="131"/>
      <c r="AF21" s="131"/>
      <c r="AG21" s="131"/>
      <c r="AH21" s="131"/>
      <c r="AI21" s="131"/>
      <c r="AJ21" s="131"/>
      <c r="AK21" s="131"/>
      <c r="AL21" s="131"/>
    </row>
    <row r="22" spans="1:38" ht="12.75" customHeight="1">
      <c r="A22" s="69" t="s">
        <v>2083</v>
      </c>
      <c r="B22" s="69" t="str">
        <f>IF(LEN(C22)=3,MID(C22,1,2),C22)&amp;"\"&amp;'例文ｼｰﾄ'!Y1&amp;"\subpro"</f>
        <v>C:\・・私\＊＊＊＊開発途中\所見文\ユーザーフォームなし従来形式\新しいフォルダー\Asumipasov\Asumipasov\subpro</v>
      </c>
      <c r="C22" s="69" t="s">
        <v>2129</v>
      </c>
      <c r="D22" s="69"/>
      <c r="E22" s="69"/>
      <c r="F22" s="69" t="s">
        <v>2084</v>
      </c>
      <c r="G22" s="69"/>
      <c r="H22" s="69"/>
      <c r="AD22" s="131"/>
      <c r="AE22" s="131"/>
      <c r="AF22" s="131"/>
      <c r="AG22" s="131"/>
      <c r="AH22" s="131"/>
      <c r="AI22" s="131"/>
      <c r="AJ22" s="131"/>
      <c r="AK22" s="131"/>
      <c r="AL22" s="131"/>
    </row>
    <row r="23" spans="1:38" ht="12.75" customHeight="1">
      <c r="A23" s="69" t="s">
        <v>2085</v>
      </c>
      <c r="B23" s="69" t="s">
        <v>2086</v>
      </c>
      <c r="C23" s="69" t="str">
        <f>'例文ｼｰﾄ'!Y1</f>
        <v>Asumipasov</v>
      </c>
      <c r="D23" s="69"/>
      <c r="E23" s="69"/>
      <c r="F23" s="69" t="s">
        <v>2087</v>
      </c>
      <c r="G23" s="69"/>
      <c r="H23" s="69"/>
      <c r="AD23" s="131"/>
      <c r="AE23" s="131"/>
      <c r="AF23" s="131"/>
      <c r="AG23" s="131"/>
      <c r="AH23" s="131"/>
      <c r="AI23" s="131"/>
      <c r="AJ23" s="131"/>
      <c r="AK23" s="131"/>
      <c r="AL23" s="131"/>
    </row>
    <row r="24" spans="1:38" ht="12.75" customHeight="1">
      <c r="A24" s="69" t="s">
        <v>2088</v>
      </c>
      <c r="B24" s="69" t="s">
        <v>2089</v>
      </c>
      <c r="C24" s="69"/>
      <c r="D24" s="69"/>
      <c r="E24" s="69"/>
      <c r="F24" s="69" t="s">
        <v>2090</v>
      </c>
      <c r="G24" s="69"/>
      <c r="H24" s="69"/>
      <c r="AD24" s="131"/>
      <c r="AE24" s="131"/>
      <c r="AF24" s="131"/>
      <c r="AG24" s="131"/>
      <c r="AH24" s="131"/>
      <c r="AI24" s="131"/>
      <c r="AJ24" s="131"/>
      <c r="AK24" s="131"/>
      <c r="AL24" s="131"/>
    </row>
    <row r="25" spans="1:38" ht="12.75" customHeight="1">
      <c r="A25" s="69" t="s">
        <v>2102</v>
      </c>
      <c r="B25" s="68">
        <v>45351.74444444444</v>
      </c>
      <c r="C25" s="68">
        <f>B25</f>
        <v>45351.74444444444</v>
      </c>
      <c r="D25" s="69"/>
      <c r="E25" s="69"/>
      <c r="F25" s="69"/>
      <c r="G25" s="69"/>
      <c r="H25" s="69"/>
      <c r="AD25" s="131"/>
      <c r="AE25" s="131"/>
      <c r="AF25" s="131"/>
      <c r="AG25" s="131"/>
      <c r="AH25" s="131"/>
      <c r="AI25" s="131"/>
      <c r="AJ25" s="131"/>
      <c r="AK25" s="131"/>
      <c r="AL25" s="131"/>
    </row>
    <row r="26" spans="1:38" ht="12.75" customHeight="1">
      <c r="A26" s="69"/>
      <c r="B26" s="69"/>
      <c r="C26" s="69">
        <f>MINUTE(C25)</f>
        <v>52</v>
      </c>
      <c r="D26" s="69"/>
      <c r="E26" s="69"/>
      <c r="F26" s="69"/>
      <c r="G26" s="69"/>
      <c r="H26" s="69"/>
      <c r="AD26" s="131" t="str">
        <f>"　また、同僚の先生や友人の方にコピーをしてあげたものの使用期限が切れてしまった場合は、フォルダ　"&amp;'例文ｼｰﾄ'!Y1&amp;"　の中に、使用期限が過ぎてしまったソフトをコピーして、そのソフトを起動すれば、自動的に使用期限をのばすことができます。"</f>
        <v>　また、同僚の先生や友人の方にコピーをしてあげたものの使用期限が切れてしまった場合は、フォルダ　Asumipasov　の中に、使用期限が過ぎてしまったソフトをコピーして、そのソフトを起動すれば、自動的に使用期限をのばすことができます。</v>
      </c>
      <c r="AE26" s="131"/>
      <c r="AF26" s="131"/>
      <c r="AG26" s="131"/>
      <c r="AH26" s="131"/>
      <c r="AI26" s="131"/>
      <c r="AJ26" s="131"/>
      <c r="AK26" s="131"/>
      <c r="AL26" s="131"/>
    </row>
    <row r="27" spans="1:38" ht="12.75" customHeight="1">
      <c r="A27" s="69"/>
      <c r="B27" s="69"/>
      <c r="C27" s="69">
        <f>SECOND(C25)</f>
        <v>0</v>
      </c>
      <c r="D27" s="69"/>
      <c r="E27" s="69"/>
      <c r="F27" s="69"/>
      <c r="G27" s="69"/>
      <c r="H27" s="69"/>
      <c r="AD27" s="131"/>
      <c r="AE27" s="131"/>
      <c r="AF27" s="131"/>
      <c r="AG27" s="131"/>
      <c r="AH27" s="131"/>
      <c r="AI27" s="131"/>
      <c r="AJ27" s="131"/>
      <c r="AK27" s="131"/>
      <c r="AL27" s="131"/>
    </row>
    <row r="28" spans="1:38" ht="12.75" customHeight="1">
      <c r="A28" s="69"/>
      <c r="B28" s="69"/>
      <c r="C28" s="69">
        <f>C26*100+C27+(YEAR(C25)-2000)*10000</f>
        <v>245200</v>
      </c>
      <c r="D28" s="69"/>
      <c r="E28" s="69"/>
      <c r="F28" s="69"/>
      <c r="G28" s="69"/>
      <c r="H28" s="69"/>
      <c r="N28" s="131" t="str">
        <f>"　"&amp;'例文ｼｰﾄ'!Y1&amp;"　の設定方法は、この右の奥にあります。　尚、パスワードは作成者にご連絡下さい。"</f>
        <v>　Asumipasov　の設定方法は、この右の奥にあります。　尚、パスワードは作成者にご連絡下さい。</v>
      </c>
      <c r="AD28" s="131"/>
      <c r="AE28" s="131"/>
      <c r="AF28" s="131"/>
      <c r="AG28" s="131"/>
      <c r="AH28" s="131"/>
      <c r="AI28" s="131"/>
      <c r="AJ28" s="131"/>
      <c r="AK28" s="131"/>
      <c r="AL28" s="131"/>
    </row>
    <row r="29" spans="1:38" ht="12.75" customHeight="1">
      <c r="A29" s="69"/>
      <c r="B29" s="69"/>
      <c r="C29" s="69">
        <f>C28+270717</f>
        <v>515917</v>
      </c>
      <c r="D29" s="69" t="str">
        <f>RIGHT(RIGHT(C29,1)+MID(B23,1,1),1)</f>
        <v>9</v>
      </c>
      <c r="E29" s="69"/>
      <c r="F29" s="69"/>
      <c r="G29" s="69"/>
      <c r="H29" s="69"/>
      <c r="N29" s="131"/>
      <c r="AD29" s="131"/>
      <c r="AE29" s="131"/>
      <c r="AF29" s="131"/>
      <c r="AG29" s="131"/>
      <c r="AH29" s="131"/>
      <c r="AI29" s="131"/>
      <c r="AJ29" s="131"/>
      <c r="AK29" s="131"/>
      <c r="AL29" s="131"/>
    </row>
    <row r="30" spans="1:38" ht="12.75" customHeight="1">
      <c r="A30" s="69"/>
      <c r="B30" s="69">
        <v>1</v>
      </c>
      <c r="C30" s="77" t="str">
        <f>IF(B30=1,IF(MID(B21,1,1)=MID(C23,LEN(C23),1),C29&amp;D29,"?"),"?")</f>
        <v>?</v>
      </c>
      <c r="D30" s="69"/>
      <c r="E30" s="69"/>
      <c r="F30" s="69"/>
      <c r="G30" s="69"/>
      <c r="H30" s="69"/>
      <c r="AD30" s="131"/>
      <c r="AE30" s="131"/>
      <c r="AF30" s="131"/>
      <c r="AG30" s="131"/>
      <c r="AH30" s="131"/>
      <c r="AI30" s="131"/>
      <c r="AJ30" s="131"/>
      <c r="AK30" s="131"/>
      <c r="AL30" s="131"/>
    </row>
    <row r="31" spans="1:38" ht="12.75">
      <c r="A31" s="69"/>
      <c r="B31" s="69" t="e">
        <f>MID(L29,1,LEN(L29)-2)</f>
        <v>#VALUE!</v>
      </c>
      <c r="C31" s="69" t="e">
        <f>IF(C29=(B31/3)+270717,1,0)</f>
        <v>#VALUE!</v>
      </c>
      <c r="D31" s="69"/>
      <c r="E31" s="69"/>
      <c r="F31" s="69"/>
      <c r="G31" s="69"/>
      <c r="H31" s="69"/>
      <c r="AD31" s="131"/>
      <c r="AE31" s="131"/>
      <c r="AF31" s="131"/>
      <c r="AG31" s="131"/>
      <c r="AH31" s="131"/>
      <c r="AI31" s="131"/>
      <c r="AJ31" s="131"/>
      <c r="AK31" s="131"/>
      <c r="AL31" s="131"/>
    </row>
    <row r="32" spans="1:38" ht="12.75">
      <c r="A32" s="69"/>
      <c r="B32" s="69"/>
      <c r="C32" s="69"/>
      <c r="D32" s="69"/>
      <c r="E32" s="69"/>
      <c r="F32" s="69"/>
      <c r="G32" s="69"/>
      <c r="H32" s="69"/>
      <c r="AD32" s="131"/>
      <c r="AE32" s="131"/>
      <c r="AF32" s="131"/>
      <c r="AG32" s="131"/>
      <c r="AH32" s="131"/>
      <c r="AI32" s="131"/>
      <c r="AJ32" s="131"/>
      <c r="AK32" s="131"/>
      <c r="AL32" s="131"/>
    </row>
    <row r="33" spans="1:8" ht="12.75">
      <c r="A33" s="69"/>
      <c r="B33" s="69"/>
      <c r="C33" s="69"/>
      <c r="D33" s="69"/>
      <c r="E33" s="69"/>
      <c r="F33" s="69"/>
      <c r="G33" s="69"/>
      <c r="H33" s="69"/>
    </row>
    <row r="34" spans="1:8" ht="12.75">
      <c r="A34" s="69"/>
      <c r="B34" s="69"/>
      <c r="C34" s="69"/>
      <c r="D34" s="69"/>
      <c r="E34" s="69"/>
      <c r="F34" s="69"/>
      <c r="G34" s="69"/>
      <c r="H34" s="69"/>
    </row>
    <row r="35" spans="1:8" ht="12.75">
      <c r="A35" s="69"/>
      <c r="B35" s="69"/>
      <c r="C35" s="69"/>
      <c r="D35" s="69"/>
      <c r="E35" s="69"/>
      <c r="F35" s="69"/>
      <c r="G35" s="69"/>
      <c r="H35" s="69"/>
    </row>
    <row r="36" spans="1:8" ht="12.75">
      <c r="A36" s="69"/>
      <c r="B36" s="69"/>
      <c r="C36" s="69"/>
      <c r="D36" s="69"/>
      <c r="E36" s="69"/>
      <c r="F36" s="69"/>
      <c r="G36" s="69"/>
      <c r="H36" s="69"/>
    </row>
    <row r="37" spans="1:15" ht="12.75">
      <c r="A37" s="69"/>
      <c r="B37" s="69"/>
      <c r="C37" s="69"/>
      <c r="D37" s="69"/>
      <c r="E37" s="69"/>
      <c r="F37" s="69"/>
      <c r="G37" s="69"/>
      <c r="H37" s="69"/>
      <c r="O37" s="75"/>
    </row>
    <row r="38" spans="1:8" ht="12.75">
      <c r="A38" s="69"/>
      <c r="B38" s="69"/>
      <c r="C38" s="69"/>
      <c r="D38" s="69"/>
      <c r="E38" s="69"/>
      <c r="F38" s="69"/>
      <c r="G38" s="69"/>
      <c r="H38" s="69"/>
    </row>
    <row r="39" spans="1:8" ht="12.75">
      <c r="A39" s="69"/>
      <c r="B39" s="69"/>
      <c r="C39" s="69"/>
      <c r="D39" s="69"/>
      <c r="E39" s="69"/>
      <c r="F39" s="69"/>
      <c r="G39" s="69"/>
      <c r="H39" s="69"/>
    </row>
    <row r="40" spans="1:8" ht="12.75">
      <c r="A40" s="69"/>
      <c r="B40" s="69"/>
      <c r="C40" s="69"/>
      <c r="D40" s="69"/>
      <c r="E40" s="69"/>
      <c r="F40" s="69"/>
      <c r="G40" s="69"/>
      <c r="H40" s="69"/>
    </row>
    <row r="41" spans="1:8" ht="12.75">
      <c r="A41" s="69"/>
      <c r="B41" s="69"/>
      <c r="C41" s="69"/>
      <c r="D41" s="69"/>
      <c r="E41" s="69"/>
      <c r="F41" s="69"/>
      <c r="G41" s="69"/>
      <c r="H41" s="69"/>
    </row>
    <row r="42" spans="1:8" ht="12.75">
      <c r="A42" s="69"/>
      <c r="B42" s="69"/>
      <c r="C42" s="69"/>
      <c r="D42" s="69"/>
      <c r="E42" s="69"/>
      <c r="F42" s="69"/>
      <c r="G42" s="69"/>
      <c r="H42" s="69"/>
    </row>
    <row r="43" spans="1:8" ht="12.75">
      <c r="A43" s="69"/>
      <c r="B43" s="69"/>
      <c r="C43" s="69"/>
      <c r="D43" s="69"/>
      <c r="E43" s="69"/>
      <c r="F43" s="69"/>
      <c r="G43" s="69"/>
      <c r="H43" s="69"/>
    </row>
    <row r="44" spans="1:8" ht="12.75">
      <c r="A44" s="69"/>
      <c r="B44" s="69"/>
      <c r="C44" s="69"/>
      <c r="D44" s="69"/>
      <c r="E44" s="69"/>
      <c r="F44" s="69"/>
      <c r="G44" s="69"/>
      <c r="H44" s="69"/>
    </row>
    <row r="45" spans="1:8" ht="12.75">
      <c r="A45" s="69"/>
      <c r="B45" s="69"/>
      <c r="C45" s="69"/>
      <c r="D45" s="69"/>
      <c r="E45" s="69"/>
      <c r="F45" s="69"/>
      <c r="G45" s="69"/>
      <c r="H45" s="69"/>
    </row>
    <row r="46" spans="1:8" ht="12.75">
      <c r="A46" s="69"/>
      <c r="B46" s="69"/>
      <c r="C46" s="69"/>
      <c r="D46" s="69"/>
      <c r="E46" s="69"/>
      <c r="F46" s="69"/>
      <c r="G46" s="69"/>
      <c r="H46" s="69"/>
    </row>
    <row r="47" spans="1:8" ht="12.75">
      <c r="A47" s="69"/>
      <c r="B47" s="69"/>
      <c r="C47" s="69"/>
      <c r="D47" s="69"/>
      <c r="E47" s="69"/>
      <c r="F47" s="69"/>
      <c r="G47" s="69"/>
      <c r="H47" s="69"/>
    </row>
    <row r="48" spans="1:8" ht="12.75">
      <c r="A48" s="69"/>
      <c r="B48" s="69"/>
      <c r="C48" s="69"/>
      <c r="D48" s="69"/>
      <c r="E48" s="69"/>
      <c r="F48" s="69"/>
      <c r="G48" s="69"/>
      <c r="H48" s="69"/>
    </row>
    <row r="49" spans="1:8" ht="12.75">
      <c r="A49" s="69"/>
      <c r="B49" s="69"/>
      <c r="C49" s="69"/>
      <c r="D49" s="69"/>
      <c r="E49" s="69"/>
      <c r="F49" s="69"/>
      <c r="G49" s="69"/>
      <c r="H49" s="69"/>
    </row>
    <row r="50" spans="1:8" ht="12.75">
      <c r="A50" s="69"/>
      <c r="B50" s="69"/>
      <c r="C50" s="69"/>
      <c r="D50" s="69"/>
      <c r="E50" s="69"/>
      <c r="F50" s="69"/>
      <c r="G50" s="69"/>
      <c r="H50" s="69"/>
    </row>
    <row r="51" spans="1:8" ht="12.75">
      <c r="A51" s="69"/>
      <c r="B51" s="69"/>
      <c r="C51" s="69"/>
      <c r="D51" s="69"/>
      <c r="E51" s="69"/>
      <c r="F51" s="69"/>
      <c r="G51" s="69"/>
      <c r="H51" s="69"/>
    </row>
    <row r="52" spans="1:8" ht="12.75">
      <c r="A52" s="69"/>
      <c r="B52" s="69"/>
      <c r="C52" s="69"/>
      <c r="D52" s="69"/>
      <c r="E52" s="69"/>
      <c r="F52" s="69"/>
      <c r="G52" s="69"/>
      <c r="H52" s="69"/>
    </row>
    <row r="53" spans="1:8" ht="12.75">
      <c r="A53" s="69"/>
      <c r="B53" s="69"/>
      <c r="C53" s="69"/>
      <c r="D53" s="69"/>
      <c r="E53" s="69"/>
      <c r="F53" s="69"/>
      <c r="G53" s="69"/>
      <c r="H53" s="69"/>
    </row>
    <row r="54" spans="1:8" ht="12.75">
      <c r="A54" s="69"/>
      <c r="B54" s="69"/>
      <c r="C54" s="69"/>
      <c r="D54" s="69"/>
      <c r="E54" s="69"/>
      <c r="F54" s="69"/>
      <c r="G54" s="69"/>
      <c r="H54" s="69"/>
    </row>
    <row r="55" spans="1:8" ht="12.75">
      <c r="A55" s="69"/>
      <c r="B55" s="69"/>
      <c r="C55" s="69"/>
      <c r="D55" s="69"/>
      <c r="E55" s="69"/>
      <c r="F55" s="69"/>
      <c r="G55" s="69"/>
      <c r="H55" s="69"/>
    </row>
    <row r="56" spans="1:8" ht="12.75">
      <c r="A56" s="69"/>
      <c r="B56" s="69"/>
      <c r="C56" s="69"/>
      <c r="D56" s="69"/>
      <c r="E56" s="69"/>
      <c r="F56" s="69"/>
      <c r="G56" s="69"/>
      <c r="H56" s="69"/>
    </row>
    <row r="57" spans="1:8" ht="12.75">
      <c r="A57" s="69"/>
      <c r="B57" s="69"/>
      <c r="C57" s="69"/>
      <c r="D57" s="69"/>
      <c r="E57" s="69"/>
      <c r="F57" s="69"/>
      <c r="G57" s="69"/>
      <c r="H57" s="69"/>
    </row>
    <row r="58" spans="1:8" ht="12.75">
      <c r="A58" s="69"/>
      <c r="B58" s="69"/>
      <c r="C58" s="69"/>
      <c r="D58" s="69"/>
      <c r="E58" s="69"/>
      <c r="F58" s="69"/>
      <c r="G58" s="69"/>
      <c r="H58" s="69"/>
    </row>
  </sheetData>
  <sheetProtection password="D418" sheet="1"/>
  <mergeCells count="18">
    <mergeCell ref="N28:N29"/>
    <mergeCell ref="AO16:AP17"/>
    <mergeCell ref="AQ16:AR17"/>
    <mergeCell ref="AN8:AS10"/>
    <mergeCell ref="AN13:AN14"/>
    <mergeCell ref="AO13:AS14"/>
    <mergeCell ref="AD12:AL17"/>
    <mergeCell ref="N14:N18"/>
    <mergeCell ref="AD19:AL25"/>
    <mergeCell ref="AD26:AL32"/>
    <mergeCell ref="N5:N7"/>
    <mergeCell ref="N8:N10"/>
    <mergeCell ref="AN3:AS4"/>
    <mergeCell ref="AN11:AS12"/>
    <mergeCell ref="N11:N13"/>
    <mergeCell ref="AN6:AS7"/>
    <mergeCell ref="AD7:AL11"/>
    <mergeCell ref="AD5:AL5"/>
  </mergeCells>
  <hyperlinks>
    <hyperlink ref="P3" location="Sheet1!C5" display="元に戻る"/>
    <hyperlink ref="AL3" location="Sheet1!C5" display="元に戻る"/>
  </hyperlinks>
  <printOptions/>
  <pageMargins left="0.7" right="0.7" top="0.75" bottom="0.75" header="0.3" footer="0.3"/>
  <pageSetup horizontalDpi="360" verticalDpi="36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5"/>
  <dimension ref="A1:L609"/>
  <sheetViews>
    <sheetView zoomScalePageLayoutView="0" workbookViewId="0" topLeftCell="A1">
      <selection activeCell="A5" sqref="A5"/>
    </sheetView>
  </sheetViews>
  <sheetFormatPr defaultColWidth="9.00390625" defaultRowHeight="13.5"/>
  <cols>
    <col min="1" max="4" width="8.75390625" style="1" customWidth="1"/>
    <col min="5" max="5" width="2.125" style="1" customWidth="1"/>
    <col min="6" max="6" width="10.75390625" style="1" customWidth="1"/>
    <col min="7" max="16384" width="8.75390625" style="1" customWidth="1"/>
  </cols>
  <sheetData>
    <row r="1" spans="1:12" ht="16.5">
      <c r="A1" s="36">
        <v>1</v>
      </c>
      <c r="D1" s="78" t="s">
        <v>2129</v>
      </c>
      <c r="E1" s="79" t="s">
        <v>2091</v>
      </c>
      <c r="F1" s="138" t="s">
        <v>956</v>
      </c>
      <c r="G1" s="138"/>
      <c r="H1" s="138"/>
      <c r="I1" s="138"/>
      <c r="J1" s="138"/>
      <c r="K1" s="138"/>
      <c r="L1" s="138"/>
    </row>
    <row r="2" spans="1:12" ht="12.75">
      <c r="A2" s="1" t="s">
        <v>647</v>
      </c>
      <c r="E2" s="2" t="s">
        <v>868</v>
      </c>
      <c r="F2" s="12"/>
      <c r="G2" s="12"/>
      <c r="H2" s="12"/>
      <c r="I2" s="12"/>
      <c r="J2" s="12"/>
      <c r="K2" s="12"/>
      <c r="L2" s="12"/>
    </row>
    <row r="3" spans="1:12" ht="13.5">
      <c r="A3" s="37" t="s">
        <v>605</v>
      </c>
      <c r="E3" s="2" t="s">
        <v>868</v>
      </c>
      <c r="F3" s="38" t="s">
        <v>967</v>
      </c>
      <c r="G3" s="12"/>
      <c r="H3" s="12"/>
      <c r="I3" s="12"/>
      <c r="J3" s="12"/>
      <c r="K3" s="12"/>
      <c r="L3" s="12"/>
    </row>
    <row r="4" spans="1:12" ht="13.5">
      <c r="A4" s="1" t="s">
        <v>2028</v>
      </c>
      <c r="E4" s="2" t="s">
        <v>868</v>
      </c>
      <c r="F4" s="39" t="s">
        <v>957</v>
      </c>
      <c r="G4" s="12"/>
      <c r="H4" s="12"/>
      <c r="I4" s="12"/>
      <c r="J4" s="12"/>
      <c r="K4" s="12"/>
      <c r="L4" s="12"/>
    </row>
    <row r="5" spans="5:12" ht="13.5">
      <c r="E5" s="2" t="s">
        <v>868</v>
      </c>
      <c r="F5" s="39" t="s">
        <v>958</v>
      </c>
      <c r="G5" s="12"/>
      <c r="H5" s="12"/>
      <c r="I5" s="12"/>
      <c r="J5" s="12"/>
      <c r="K5" s="12"/>
      <c r="L5" s="12"/>
    </row>
    <row r="6" spans="1:12" ht="13.5">
      <c r="A6" s="37"/>
      <c r="E6" s="2" t="s">
        <v>868</v>
      </c>
      <c r="F6" s="39" t="s">
        <v>959</v>
      </c>
      <c r="G6" s="12"/>
      <c r="H6" s="12"/>
      <c r="I6" s="12"/>
      <c r="J6" s="12"/>
      <c r="K6" s="12"/>
      <c r="L6" s="12"/>
    </row>
    <row r="7" spans="1:12" ht="13.5">
      <c r="A7" s="37"/>
      <c r="E7" s="2" t="s">
        <v>868</v>
      </c>
      <c r="F7" s="39" t="s">
        <v>963</v>
      </c>
      <c r="G7" s="12"/>
      <c r="H7" s="12"/>
      <c r="I7" s="12"/>
      <c r="J7" s="12"/>
      <c r="K7" s="12"/>
      <c r="L7" s="12"/>
    </row>
    <row r="8" spans="5:12" ht="13.5">
      <c r="E8" s="2" t="s">
        <v>868</v>
      </c>
      <c r="F8" s="39"/>
      <c r="G8" s="12"/>
      <c r="H8" s="12"/>
      <c r="I8" s="12"/>
      <c r="J8" s="12"/>
      <c r="K8" s="12"/>
      <c r="L8" s="12"/>
    </row>
    <row r="9" spans="1:12" ht="13.5">
      <c r="A9" s="37"/>
      <c r="E9" s="2" t="s">
        <v>868</v>
      </c>
      <c r="F9" s="39" t="s">
        <v>960</v>
      </c>
      <c r="G9" s="12"/>
      <c r="H9" s="12"/>
      <c r="I9" s="12"/>
      <c r="J9" s="12"/>
      <c r="K9" s="12"/>
      <c r="L9" s="12"/>
    </row>
    <row r="10" spans="5:12" ht="13.5">
      <c r="E10" s="2" t="s">
        <v>868</v>
      </c>
      <c r="F10" s="39" t="s">
        <v>961</v>
      </c>
      <c r="G10" s="12"/>
      <c r="H10" s="12"/>
      <c r="I10" s="12"/>
      <c r="J10" s="12"/>
      <c r="K10" s="12"/>
      <c r="L10" s="12"/>
    </row>
    <row r="11" spans="1:12" ht="13.5">
      <c r="A11" s="37"/>
      <c r="E11" s="2" t="s">
        <v>868</v>
      </c>
      <c r="F11" s="39"/>
      <c r="G11" s="12"/>
      <c r="H11" s="12"/>
      <c r="I11" s="12"/>
      <c r="J11" s="12"/>
      <c r="K11" s="12"/>
      <c r="L11" s="12"/>
    </row>
    <row r="12" spans="5:12" ht="13.5">
      <c r="E12" s="2" t="s">
        <v>868</v>
      </c>
      <c r="F12" s="39" t="s">
        <v>962</v>
      </c>
      <c r="G12" s="12"/>
      <c r="H12" s="12"/>
      <c r="I12" s="12"/>
      <c r="J12" s="12"/>
      <c r="K12" s="12"/>
      <c r="L12" s="12"/>
    </row>
    <row r="13" spans="1:12" ht="13.5">
      <c r="A13" s="37"/>
      <c r="E13" s="2" t="s">
        <v>868</v>
      </c>
      <c r="F13" s="39" t="s">
        <v>964</v>
      </c>
      <c r="G13" s="12"/>
      <c r="H13" s="12"/>
      <c r="I13" s="12"/>
      <c r="J13" s="12"/>
      <c r="K13" s="12"/>
      <c r="L13" s="12"/>
    </row>
    <row r="14" ht="12.75">
      <c r="E14" s="2" t="s">
        <v>868</v>
      </c>
    </row>
    <row r="15" ht="12.75">
      <c r="E15" s="2" t="s">
        <v>868</v>
      </c>
    </row>
    <row r="16" spans="5:6" ht="16.5">
      <c r="E16" s="2" t="s">
        <v>868</v>
      </c>
      <c r="F16" s="114" t="s">
        <v>947</v>
      </c>
    </row>
    <row r="17" ht="12.75">
      <c r="E17" s="2" t="s">
        <v>868</v>
      </c>
    </row>
    <row r="18" ht="12.75">
      <c r="E18" s="2" t="s">
        <v>868</v>
      </c>
    </row>
    <row r="19" ht="12.75">
      <c r="E19" s="2" t="s">
        <v>868</v>
      </c>
    </row>
    <row r="20" ht="12.75">
      <c r="E20" s="2" t="s">
        <v>868</v>
      </c>
    </row>
    <row r="21" ht="12.75">
      <c r="E21" s="2" t="s">
        <v>868</v>
      </c>
    </row>
    <row r="22" ht="12.75">
      <c r="E22" s="2" t="s">
        <v>868</v>
      </c>
    </row>
    <row r="23" ht="12.75">
      <c r="E23" s="2" t="s">
        <v>868</v>
      </c>
    </row>
    <row r="24" ht="12.75">
      <c r="E24" s="2" t="s">
        <v>868</v>
      </c>
    </row>
    <row r="25" ht="12.75">
      <c r="E25" s="2" t="s">
        <v>868</v>
      </c>
    </row>
    <row r="26" ht="12.75">
      <c r="E26" s="2" t="s">
        <v>868</v>
      </c>
    </row>
    <row r="609" ht="12.75">
      <c r="A609" s="37"/>
    </row>
  </sheetData>
  <sheetProtection password="D418" sheet="1"/>
  <mergeCells count="1">
    <mergeCell ref="F1:L1"/>
  </mergeCells>
  <hyperlinks>
    <hyperlink ref="F16" location="Sheet1!C5" display="元に戻る"/>
  </hyperlinks>
  <printOptions/>
  <pageMargins left="0.75" right="0.75" top="1" bottom="1"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Asumi</dc:creator>
  <cp:keywords/>
  <dc:description/>
  <cp:lastModifiedBy>金子衛</cp:lastModifiedBy>
  <cp:lastPrinted>1996-05-10T01:07:23Z</cp:lastPrinted>
  <dcterms:created xsi:type="dcterms:W3CDTF">1996-05-09T06:52:33Z</dcterms:created>
  <dcterms:modified xsi:type="dcterms:W3CDTF">2024-02-29T08:59:16Z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